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24226"/>
  <mc:AlternateContent xmlns:mc="http://schemas.openxmlformats.org/markup-compatibility/2006">
    <mc:Choice Requires="x15">
      <x15ac:absPath xmlns:x15ac="http://schemas.microsoft.com/office/spreadsheetml/2010/11/ac" url="C:\Users\13077\Desktop\JN - Katja\JN 2020\Obnova prostorov za potrebe Oddelka za pljučne bolezni v UKC Maribor - OP\RD\"/>
    </mc:Choice>
  </mc:AlternateContent>
  <xr:revisionPtr revIDLastSave="0" documentId="13_ncr:1_{DA47A8D9-8C85-4CA2-9110-9354C00A97BF}" xr6:coauthVersionLast="46" xr6:coauthVersionMax="46" xr10:uidLastSave="{00000000-0000-0000-0000-000000000000}"/>
  <bookViews>
    <workbookView xWindow="-120" yWindow="-120" windowWidth="29040" windowHeight="15840" activeTab="3" xr2:uid="{00000000-000D-0000-FFFF-FFFF00000000}"/>
  </bookViews>
  <sheets>
    <sheet name="A. SKUPNA_REKAPITULACIJA" sheetId="1" r:id="rId1"/>
    <sheet name="Splošne opombe" sheetId="2" r:id="rId2"/>
    <sheet name="GO_rekapitulacija" sheetId="3" r:id="rId3"/>
    <sheet name="A. GRADBENA DELA" sheetId="4" r:id="rId4"/>
    <sheet name="B. OBRTNA DELA" sheetId="5" r:id="rId5"/>
    <sheet name="C. ELEKTRO INŠTALACIJE" sheetId="6" r:id="rId6"/>
    <sheet name="D. STROJNE INŠTALACIJE" sheetId="8" r:id="rId7"/>
  </sheets>
  <externalReferences>
    <externalReference r:id="rId8"/>
  </externalReferences>
  <definedNames>
    <definedName name="__IntlFixup" hidden="1">TRUE</definedName>
    <definedName name="AccessDatabase" hidden="1">"C:\My Documents\MAUI MALL1.mdb"</definedName>
    <definedName name="ACwvu.CapersView." localSheetId="0" hidden="1">[1]MASTER!#REF!</definedName>
    <definedName name="ACwvu.CapersView." localSheetId="2" hidden="1">[1]MASTER!#REF!</definedName>
    <definedName name="ACwvu.CapersView." localSheetId="1" hidden="1">[1]MASTER!#REF!</definedName>
    <definedName name="ACwvu.CapersView." hidden="1">[1]MASTER!#REF!</definedName>
    <definedName name="ACwvu.Japan_Capers_Ed_Pub." localSheetId="0" hidden="1">#REF!</definedName>
    <definedName name="ACwvu.Japan_Capers_Ed_Pub." localSheetId="2" hidden="1">#REF!</definedName>
    <definedName name="ACwvu.Japan_Capers_Ed_Pub." localSheetId="1" hidden="1">#REF!</definedName>
    <definedName name="ACwvu.Japan_Capers_Ed_Pub." hidden="1">#REF!</definedName>
    <definedName name="ACwvu.KJP_CC." localSheetId="0" hidden="1">#REF!</definedName>
    <definedName name="ACwvu.KJP_CC." localSheetId="2" hidden="1">#REF!</definedName>
    <definedName name="ACwvu.KJP_CC." localSheetId="1" hidden="1">#REF!</definedName>
    <definedName name="ACwvu.KJP_CC." hidden="1">#REF!</definedName>
    <definedName name="cena_skupaj_v__" localSheetId="6">#REF!</definedName>
    <definedName name="cena_skupaj_v__">#REF!</definedName>
    <definedName name="Cwvu.CapersView." localSheetId="0" hidden="1">[1]MASTER!#REF!</definedName>
    <definedName name="Cwvu.CapersView." localSheetId="2" hidden="1">[1]MASTER!#REF!</definedName>
    <definedName name="Cwvu.CapersView." localSheetId="1" hidden="1">[1]MASTER!#REF!</definedName>
    <definedName name="Cwvu.CapersView." hidden="1">[1]MASTER!#REF!</definedName>
    <definedName name="Cwvu.Japan_Capers_Ed_Pub." localSheetId="0" hidden="1">[1]MASTER!#REF!</definedName>
    <definedName name="Cwvu.Japan_Capers_Ed_Pub." localSheetId="2" hidden="1">[1]MASTER!#REF!</definedName>
    <definedName name="Cwvu.Japan_Capers_Ed_Pub." localSheetId="1" hidden="1">[1]MASTER!#REF!</definedName>
    <definedName name="Cwvu.Japan_Capers_Ed_Pub." hidden="1">[1]MASTER!#REF!</definedName>
    <definedName name="Cwvu.KJP_CC." localSheetId="0" hidden="1">[1]MASTER!#REF!,[1]MASTER!#REF!,[1]MASTER!#REF!,[1]MASTER!#REF!,[1]MASTER!#REF!,[1]MASTER!#REF!,[1]MASTER!#REF!,[1]MASTER!#REF!,[1]MASTER!#REF!,[1]MASTER!#REF!,[1]MASTER!#REF!,[1]MASTER!#REF!,[1]MASTER!#REF!,[1]MASTER!#REF!,[1]MASTER!#REF!,[1]MASTER!#REF!,[1]MASTER!#REF!,[1]MASTER!#REF!,[1]MASTER!#REF!,[1]MASTER!#REF!</definedName>
    <definedName name="Cwvu.KJP_CC." localSheetId="2" hidden="1">[1]MASTER!#REF!,[1]MASTER!#REF!,[1]MASTER!#REF!,[1]MASTER!#REF!,[1]MASTER!#REF!,[1]MASTER!#REF!,[1]MASTER!#REF!,[1]MASTER!#REF!,[1]MASTER!#REF!,[1]MASTER!#REF!,[1]MASTER!#REF!,[1]MASTER!#REF!,[1]MASTER!#REF!,[1]MASTER!#REF!,[1]MASTER!#REF!,[1]MASTER!#REF!,[1]MASTER!#REF!,[1]MASTER!#REF!,[1]MASTER!#REF!,[1]MASTER!#REF!</definedName>
    <definedName name="Cwvu.KJP_CC." localSheetId="1"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HTML_CodePage" hidden="1">1252</definedName>
    <definedName name="HTML_Control" localSheetId="0" hidden="1">{"'PRODUCTIONCOST SHEET'!$B$3:$G$48"}</definedName>
    <definedName name="HTML_Control" localSheetId="2" hidden="1">{"'PRODUCTIONCOST SHEET'!$B$3:$G$48"}</definedName>
    <definedName name="HTML_Control" localSheetId="1"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_xlnm.Print_Area" localSheetId="3">'A. GRADBENA DELA'!$A$1:$F$666</definedName>
    <definedName name="_xlnm.Print_Area" localSheetId="0">'A. SKUPNA_REKAPITULACIJA'!$A$1:$F$77</definedName>
    <definedName name="_xlnm.Print_Area" localSheetId="4">'B. OBRTNA DELA'!$A$1:$F$1583</definedName>
    <definedName name="_xlnm.Print_Area" localSheetId="5">'C. ELEKTRO INŠTALACIJE'!$A$1:$G$787</definedName>
    <definedName name="_xlnm.Print_Area" localSheetId="2">GO_rekapitulacija!$A$1:$E$90</definedName>
    <definedName name="_xlnm.Print_Area" localSheetId="1">'Splošne opombe'!$A$1:$B$31</definedName>
    <definedName name="Rwvu.CapersView." localSheetId="0" hidden="1">#REF!</definedName>
    <definedName name="Rwvu.CapersView." localSheetId="2" hidden="1">#REF!</definedName>
    <definedName name="Rwvu.CapersView." localSheetId="1" hidden="1">#REF!</definedName>
    <definedName name="Rwvu.CapersView." hidden="1">#REF!</definedName>
    <definedName name="Rwvu.Japan_Capers_Ed_Pub." localSheetId="0" hidden="1">#REF!</definedName>
    <definedName name="Rwvu.Japan_Capers_Ed_Pub." localSheetId="2" hidden="1">#REF!</definedName>
    <definedName name="Rwvu.Japan_Capers_Ed_Pub." localSheetId="1" hidden="1">#REF!</definedName>
    <definedName name="Rwvu.Japan_Capers_Ed_Pub." hidden="1">#REF!</definedName>
    <definedName name="Rwvu.KJP_CC." localSheetId="0" hidden="1">#REF!</definedName>
    <definedName name="Rwvu.KJP_CC." localSheetId="1" hidden="1">#REF!</definedName>
    <definedName name="Rwvu.KJP_CC." hidden="1">#REF!</definedName>
    <definedName name="s" localSheetId="0" hidden="1">#REF!</definedName>
    <definedName name="s" localSheetId="1" hidden="1">#REF!</definedName>
    <definedName name="s" hidden="1">#REF!</definedName>
    <definedName name="Swvu.CapersView." localSheetId="0" hidden="1">[1]MASTER!#REF!</definedName>
    <definedName name="Swvu.CapersView." localSheetId="2" hidden="1">[1]MASTER!#REF!</definedName>
    <definedName name="Swvu.CapersView." localSheetId="1" hidden="1">[1]MASTER!#REF!</definedName>
    <definedName name="Swvu.CapersView." hidden="1">[1]MASTER!#REF!</definedName>
    <definedName name="Swvu.Japan_Capers_Ed_Pub." localSheetId="0" hidden="1">#REF!</definedName>
    <definedName name="Swvu.Japan_Capers_Ed_Pub." localSheetId="2" hidden="1">#REF!</definedName>
    <definedName name="Swvu.Japan_Capers_Ed_Pub." localSheetId="1" hidden="1">#REF!</definedName>
    <definedName name="Swvu.Japan_Capers_Ed_Pub." hidden="1">#REF!</definedName>
    <definedName name="Swvu.KJP_CC." localSheetId="0" hidden="1">#REF!</definedName>
    <definedName name="Swvu.KJP_CC." localSheetId="2" hidden="1">#REF!</definedName>
    <definedName name="Swvu.KJP_CC." localSheetId="1" hidden="1">#REF!</definedName>
    <definedName name="Swvu.KJP_CC." hidden="1">#REF!</definedName>
    <definedName name="_xlnm.Print_Titles" localSheetId="3">'A. GRADBENA DELA'!$1:$1</definedName>
    <definedName name="_xlnm.Print_Titles" localSheetId="0">'A. SKUPNA_REKAPITULACIJA'!$1:$1</definedName>
    <definedName name="_xlnm.Print_Titles" localSheetId="4">'B. OBRTNA DELA'!$1:$1</definedName>
    <definedName name="_xlnm.Print_Titles" localSheetId="5">'C. ELEKTRO INŠTALACIJE'!$1:$1</definedName>
    <definedName name="_xlnm.Print_Titles" localSheetId="6">'D. STROJNE INŠTALACIJE'!$1:$5</definedName>
    <definedName name="_xlnm.Print_Titles" localSheetId="2">GO_rekapitulacija!$1:$1</definedName>
    <definedName name="_xlnm.Print_Titles" localSheetId="1">'Splošne opombe'!$1:$1</definedName>
    <definedName name="wrn.CapersPlotter." localSheetId="0" hidden="1">{#N/A,#N/A,FALSE,"DI 2 YEAR MASTER SCHEDULE"}</definedName>
    <definedName name="wrn.CapersPlotter." localSheetId="2" hidden="1">{#N/A,#N/A,FALSE,"DI 2 YEAR MASTER SCHEDULE"}</definedName>
    <definedName name="wrn.CapersPlotter." localSheetId="1" hidden="1">{#N/A,#N/A,FALSE,"DI 2 YEAR MASTER SCHEDULE"}</definedName>
    <definedName name="wrn.CapersPlotter." hidden="1">{#N/A,#N/A,FALSE,"DI 2 YEAR MASTER SCHEDULE"}</definedName>
    <definedName name="wrn.Edutainment._.Priority._.List." localSheetId="0" hidden="1">{#N/A,#N/A,FALSE,"DI 2 YEAR MASTER SCHEDULE"}</definedName>
    <definedName name="wrn.Edutainment._.Priority._.List." localSheetId="2" hidden="1">{#N/A,#N/A,FALSE,"DI 2 YEAR MASTER SCHEDULE"}</definedName>
    <definedName name="wrn.Edutainment._.Priority._.List." localSheetId="1" hidden="1">{#N/A,#N/A,FALSE,"DI 2 YEAR MASTER SCHEDULE"}</definedName>
    <definedName name="wrn.Edutainment._.Priority._.List." hidden="1">{#N/A,#N/A,FALSE,"DI 2 YEAR MASTER SCHEDULE"}</definedName>
    <definedName name="wrn.Japan_Capers_Ed._.Pub." localSheetId="0" hidden="1">{"Japan_Capers_Ed_Pub",#N/A,FALSE,"DI 2 YEAR MASTER SCHEDULE"}</definedName>
    <definedName name="wrn.Japan_Capers_Ed._.Pub." localSheetId="2" hidden="1">{"Japan_Capers_Ed_Pub",#N/A,FALSE,"DI 2 YEAR MASTER SCHEDULE"}</definedName>
    <definedName name="wrn.Japan_Capers_Ed._.Pub." localSheetId="1" hidden="1">{"Japan_Capers_Ed_Pub",#N/A,FALSE,"DI 2 YEAR MASTER SCHEDULE"}</definedName>
    <definedName name="wrn.Japan_Capers_Ed._.Pub." hidden="1">{"Japan_Capers_Ed_Pub",#N/A,FALSE,"DI 2 YEAR MASTER SCHEDULE"}</definedName>
    <definedName name="wrn.Priority._.list." localSheetId="0" hidden="1">{#N/A,#N/A,FALSE,"DI 2 YEAR MASTER SCHEDULE"}</definedName>
    <definedName name="wrn.Priority._.list." localSheetId="2" hidden="1">{#N/A,#N/A,FALSE,"DI 2 YEAR MASTER SCHEDULE"}</definedName>
    <definedName name="wrn.Priority._.list." localSheetId="1" hidden="1">{#N/A,#N/A,FALSE,"DI 2 YEAR MASTER SCHEDULE"}</definedName>
    <definedName name="wrn.Priority._.list." hidden="1">{#N/A,#N/A,FALSE,"DI 2 YEAR MASTER SCHEDULE"}</definedName>
    <definedName name="wrn.Prjcted._.Mnthly._.Qtys." localSheetId="0" hidden="1">{#N/A,#N/A,FALSE,"PRJCTED MNTHLY QTY's"}</definedName>
    <definedName name="wrn.Prjcted._.Mnthly._.Qtys." localSheetId="2" hidden="1">{#N/A,#N/A,FALSE,"PRJCTED MNTHLY QTY's"}</definedName>
    <definedName name="wrn.Prjcted._.Mnthly._.Qtys." localSheetId="1" hidden="1">{#N/A,#N/A,FALSE,"PRJCTED MNTHLY QTY's"}</definedName>
    <definedName name="wrn.Prjcted._.Mnthly._.Qtys." hidden="1">{#N/A,#N/A,FALSE,"PRJCTED MNTHLY QTY's"}</definedName>
    <definedName name="wrn.Prjcted._.Qtrly._.Dollars." localSheetId="0" hidden="1">{#N/A,#N/A,FALSE,"PRJCTED QTRLY $'s"}</definedName>
    <definedName name="wrn.Prjcted._.Qtrly._.Dollars." localSheetId="2" hidden="1">{#N/A,#N/A,FALSE,"PRJCTED QTRLY $'s"}</definedName>
    <definedName name="wrn.Prjcted._.Qtrly._.Dollars." localSheetId="1" hidden="1">{#N/A,#N/A,FALSE,"PRJCTED QTRLY $'s"}</definedName>
    <definedName name="wrn.Prjcted._.Qtrly._.Dollars." hidden="1">{#N/A,#N/A,FALSE,"PRJCTED QTRLY $'s"}</definedName>
    <definedName name="wrn.Prjcted._.Qtrly._.Qtys." localSheetId="0" hidden="1">{#N/A,#N/A,FALSE,"PRJCTED QTRLY QTY's"}</definedName>
    <definedName name="wrn.Prjcted._.Qtrly._.Qtys." localSheetId="2" hidden="1">{#N/A,#N/A,FALSE,"PRJCTED QTRLY QTY's"}</definedName>
    <definedName name="wrn.Prjcted._.Qtrly._.Qtys." localSheetId="1" hidden="1">{#N/A,#N/A,FALSE,"PRJCTED QTRLY QTY's"}</definedName>
    <definedName name="wrn.Prjcted._.Qtrly._.Qtys." hidden="1">{#N/A,#N/A,FALSE,"PRJCTED QTRLY QTY's"}</definedName>
    <definedName name="wvu.CapersView." localSheetId="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2"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2"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2"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Z_9A428CE1_B4D9_11D0_A8AA_0000C071AEE7_.wvu.Cols" hidden="1">[1]MASTER!$A$1:$Q$65536,[1]MASTER!$Y$1:$Z$65536</definedName>
    <definedName name="Z_9A428CE1_B4D9_11D0_A8AA_0000C071AEE7_.wvu.PrintArea" localSheetId="0" hidden="1">#REF!</definedName>
    <definedName name="Z_9A428CE1_B4D9_11D0_A8AA_0000C071AEE7_.wvu.PrintArea" localSheetId="2" hidden="1">#REF!</definedName>
    <definedName name="Z_9A428CE1_B4D9_11D0_A8AA_0000C071AEE7_.wvu.PrintArea" localSheetId="1" hidden="1">#REF!</definedName>
    <definedName name="Z_9A428CE1_B4D9_11D0_A8AA_0000C071AEE7_.wvu.PrintArea" hidden="1">#REF!</definedName>
    <definedName name="Z_9A428CE1_B4D9_11D0_A8AA_0000C071AEE7_.wvu.Rows" localSheetId="0" hidden="1">[1]MASTER!#REF!,[1]MASTER!#REF!,[1]MASTER!#REF!,[1]MASTER!#REF!,[1]MASTER!#REF!,[1]MASTER!#REF!,[1]MASTER!#REF!,[1]MASTER!$A$98:$IV$272</definedName>
    <definedName name="Z_9A428CE1_B4D9_11D0_A8AA_0000C071AEE7_.wvu.Rows" localSheetId="2" hidden="1">[1]MASTER!#REF!,[1]MASTER!#REF!,[1]MASTER!#REF!,[1]MASTER!#REF!,[1]MASTER!#REF!,[1]MASTER!#REF!,[1]MASTER!#REF!,[1]MASTER!$A$98:$IV$272</definedName>
    <definedName name="Z_9A428CE1_B4D9_11D0_A8AA_0000C071AEE7_.wvu.Rows" localSheetId="1"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s>
  <calcPr calcId="181029" iterateDelta="1E-4" concurrentCalc="0"/>
</workbook>
</file>

<file path=xl/calcChain.xml><?xml version="1.0" encoding="utf-8"?>
<calcChain xmlns="http://schemas.openxmlformats.org/spreadsheetml/2006/main">
  <c r="G32" i="8" l="1"/>
  <c r="G118" i="8"/>
  <c r="G9" i="8"/>
  <c r="G15" i="8"/>
  <c r="E22" i="1"/>
  <c r="E20" i="1"/>
  <c r="G23" i="8"/>
  <c r="G26" i="8"/>
  <c r="G28" i="8"/>
  <c r="G30" i="8"/>
  <c r="G59" i="8"/>
  <c r="G62" i="8"/>
  <c r="G63" i="8"/>
  <c r="G64" i="8"/>
  <c r="G65" i="8"/>
  <c r="G68" i="8"/>
  <c r="G69" i="8"/>
  <c r="G72" i="8"/>
  <c r="G73" i="8"/>
  <c r="G76" i="8"/>
  <c r="G79" i="8"/>
  <c r="G81" i="8"/>
  <c r="G84" i="8"/>
  <c r="G86" i="8"/>
  <c r="G88" i="8"/>
  <c r="G90" i="8"/>
  <c r="G93" i="8"/>
  <c r="G96" i="8"/>
  <c r="G98" i="8"/>
  <c r="G100" i="8"/>
  <c r="G103" i="8"/>
  <c r="G105" i="8"/>
  <c r="G107" i="8"/>
  <c r="G109" i="8"/>
  <c r="G112" i="8"/>
  <c r="G114" i="8"/>
  <c r="G116" i="8"/>
  <c r="I118" i="8"/>
  <c r="H9" i="8"/>
  <c r="K118" i="8"/>
  <c r="J9" i="8"/>
  <c r="G123" i="8"/>
  <c r="G125" i="8"/>
  <c r="G129" i="8"/>
  <c r="G131" i="8"/>
  <c r="G133" i="8"/>
  <c r="G135" i="8"/>
  <c r="G137" i="8"/>
  <c r="G139" i="8"/>
  <c r="G141" i="8"/>
  <c r="G143" i="8"/>
  <c r="G145" i="8"/>
  <c r="G152" i="8"/>
  <c r="G154" i="8"/>
  <c r="G156" i="8"/>
  <c r="G158" i="8"/>
  <c r="G160" i="8"/>
  <c r="G162" i="8"/>
  <c r="G164" i="8"/>
  <c r="G166" i="8"/>
  <c r="G171" i="8"/>
  <c r="G172" i="8"/>
  <c r="G173" i="8"/>
  <c r="G174" i="8"/>
  <c r="G177" i="8"/>
  <c r="G178" i="8"/>
  <c r="G179" i="8"/>
  <c r="G180" i="8"/>
  <c r="G181" i="8"/>
  <c r="G182" i="8"/>
  <c r="G185" i="8"/>
  <c r="G187" i="8"/>
  <c r="G189" i="8"/>
  <c r="G196" i="8"/>
  <c r="G197" i="8"/>
  <c r="G198" i="8"/>
  <c r="G199" i="8"/>
  <c r="G202" i="8"/>
  <c r="G203" i="8"/>
  <c r="G204" i="8"/>
  <c r="G205" i="8"/>
  <c r="G206" i="8"/>
  <c r="G208" i="8"/>
  <c r="G213" i="8"/>
  <c r="G219" i="8"/>
  <c r="G220" i="8"/>
  <c r="G221" i="8"/>
  <c r="G222" i="8"/>
  <c r="G223" i="8"/>
  <c r="G226" i="8"/>
  <c r="G227" i="8"/>
  <c r="G228" i="8"/>
  <c r="G231" i="8"/>
  <c r="G232" i="8"/>
  <c r="G233" i="8"/>
  <c r="G234" i="8"/>
  <c r="G235" i="8"/>
  <c r="G238" i="8"/>
  <c r="G239" i="8"/>
  <c r="G240" i="8"/>
  <c r="G242" i="8"/>
  <c r="G249" i="8"/>
  <c r="G253" i="8"/>
  <c r="G257" i="8"/>
  <c r="G260" i="8"/>
  <c r="G263" i="8"/>
  <c r="G265" i="8"/>
  <c r="G267" i="8"/>
  <c r="G269" i="8"/>
  <c r="G272" i="8"/>
  <c r="G274" i="8"/>
  <c r="G276" i="8"/>
  <c r="G279" i="8"/>
  <c r="G10" i="8"/>
  <c r="G284" i="8"/>
  <c r="G335" i="8"/>
  <c r="G343" i="8"/>
  <c r="G346" i="8"/>
  <c r="G348" i="8"/>
  <c r="G355" i="8"/>
  <c r="G357" i="8"/>
  <c r="G360" i="8"/>
  <c r="G365" i="8"/>
  <c r="G369" i="8"/>
  <c r="G372" i="8"/>
  <c r="G375" i="8"/>
  <c r="G380" i="8"/>
  <c r="G382" i="8"/>
  <c r="G385" i="8"/>
  <c r="G388" i="8"/>
  <c r="G391" i="8"/>
  <c r="G393" i="8"/>
  <c r="G395" i="8"/>
  <c r="G398" i="8"/>
  <c r="G400" i="8"/>
  <c r="G402" i="8"/>
  <c r="G407" i="8"/>
  <c r="G413" i="8"/>
  <c r="G420" i="8"/>
  <c r="G423" i="8"/>
  <c r="G425" i="8"/>
  <c r="G427" i="8"/>
  <c r="G429" i="8"/>
  <c r="G431" i="8"/>
  <c r="G11" i="8"/>
  <c r="G436" i="8"/>
  <c r="G531" i="8"/>
  <c r="G568" i="8"/>
  <c r="G569" i="8"/>
  <c r="G570" i="8"/>
  <c r="G571" i="8"/>
  <c r="G572" i="8"/>
  <c r="G573" i="8"/>
  <c r="G574" i="8"/>
  <c r="G575" i="8"/>
  <c r="G576" i="8"/>
  <c r="G577" i="8"/>
  <c r="G579" i="8"/>
  <c r="G580" i="8"/>
  <c r="G581" i="8"/>
  <c r="G583" i="8"/>
  <c r="G584" i="8"/>
  <c r="G585" i="8"/>
  <c r="G587" i="8"/>
  <c r="G588" i="8"/>
  <c r="G589" i="8"/>
  <c r="G590" i="8"/>
  <c r="G591" i="8"/>
  <c r="G592" i="8"/>
  <c r="G593" i="8"/>
  <c r="G594" i="8"/>
  <c r="G595" i="8"/>
  <c r="G596" i="8"/>
  <c r="G598" i="8"/>
  <c r="G599" i="8"/>
  <c r="G602" i="8"/>
  <c r="G603" i="8"/>
  <c r="G604" i="8"/>
  <c r="G605" i="8"/>
  <c r="G606" i="8"/>
  <c r="G607" i="8"/>
  <c r="G608" i="8"/>
  <c r="G609" i="8"/>
  <c r="G610" i="8"/>
  <c r="G611" i="8"/>
  <c r="G613" i="8"/>
  <c r="G614" i="8"/>
  <c r="G615" i="8"/>
  <c r="G617" i="8"/>
  <c r="G618" i="8"/>
  <c r="G619" i="8"/>
  <c r="G621" i="8"/>
  <c r="G622" i="8"/>
  <c r="G623" i="8"/>
  <c r="G624" i="8"/>
  <c r="G625" i="8"/>
  <c r="G626" i="8"/>
  <c r="G627" i="8"/>
  <c r="G628" i="8"/>
  <c r="G630" i="8"/>
  <c r="G631" i="8"/>
  <c r="G634" i="8"/>
  <c r="G635" i="8"/>
  <c r="G636" i="8"/>
  <c r="G637" i="8"/>
  <c r="G638" i="8"/>
  <c r="G639" i="8"/>
  <c r="G640" i="8"/>
  <c r="G641" i="8"/>
  <c r="G642" i="8"/>
  <c r="G643" i="8"/>
  <c r="G644" i="8"/>
  <c r="G645" i="8"/>
  <c r="G646" i="8"/>
  <c r="G648" i="8"/>
  <c r="G649" i="8"/>
  <c r="G652" i="8"/>
  <c r="G653" i="8"/>
  <c r="G654" i="8"/>
  <c r="G656" i="8"/>
  <c r="G669" i="8"/>
  <c r="G682" i="8"/>
  <c r="G690" i="8"/>
  <c r="G698" i="8"/>
  <c r="G701" i="8"/>
  <c r="G703" i="8"/>
  <c r="G708" i="8"/>
  <c r="G709" i="8"/>
  <c r="G710" i="8"/>
  <c r="G712" i="8"/>
  <c r="G714" i="8"/>
  <c r="G717" i="8"/>
  <c r="G721" i="8"/>
  <c r="G723" i="8"/>
  <c r="G725" i="8"/>
  <c r="G727" i="8"/>
  <c r="G729" i="8"/>
  <c r="G733" i="8"/>
  <c r="G735" i="8"/>
  <c r="G737" i="8"/>
  <c r="G739" i="8"/>
  <c r="G741" i="8"/>
  <c r="G743" i="8"/>
  <c r="G745" i="8"/>
  <c r="G749" i="8"/>
  <c r="G753" i="8"/>
  <c r="G755" i="8"/>
  <c r="G757" i="8"/>
  <c r="G760" i="8"/>
  <c r="G768" i="8"/>
  <c r="G776" i="8"/>
  <c r="G782" i="8"/>
  <c r="G788" i="8"/>
  <c r="G792" i="8"/>
  <c r="G794" i="8"/>
  <c r="G796" i="8"/>
  <c r="G798" i="8"/>
  <c r="G800" i="8"/>
  <c r="G802" i="8"/>
  <c r="G804" i="8"/>
  <c r="G806" i="8"/>
  <c r="G809" i="8"/>
  <c r="G812" i="8"/>
  <c r="G814" i="8"/>
  <c r="G818" i="8"/>
  <c r="G820" i="8"/>
  <c r="G823" i="8"/>
  <c r="G825" i="8"/>
  <c r="G827" i="8"/>
  <c r="G829" i="8"/>
  <c r="G832" i="8"/>
  <c r="G836" i="8"/>
  <c r="G838" i="8"/>
  <c r="G840" i="8"/>
  <c r="G842" i="8"/>
  <c r="G846" i="8"/>
  <c r="G850" i="8"/>
  <c r="G852" i="8"/>
  <c r="G856" i="8"/>
  <c r="G858" i="8"/>
  <c r="G860" i="8"/>
  <c r="G864" i="8"/>
  <c r="G868" i="8"/>
  <c r="G871" i="8"/>
  <c r="G874" i="8"/>
  <c r="G876" i="8"/>
  <c r="G878" i="8"/>
  <c r="G880" i="8"/>
  <c r="G882" i="8"/>
  <c r="G884" i="8"/>
  <c r="G887" i="8"/>
  <c r="G890" i="8"/>
  <c r="G892" i="8"/>
  <c r="G895" i="8"/>
  <c r="G899" i="8"/>
  <c r="G902" i="8"/>
  <c r="G908" i="8"/>
  <c r="G910" i="8"/>
  <c r="G912" i="8"/>
  <c r="G914" i="8"/>
  <c r="G916" i="8"/>
  <c r="G918" i="8"/>
  <c r="G920" i="8"/>
  <c r="G12" i="8"/>
  <c r="G928" i="8"/>
  <c r="G929" i="8"/>
  <c r="G930" i="8"/>
  <c r="G931" i="8"/>
  <c r="G932" i="8"/>
  <c r="G933" i="8"/>
  <c r="G934" i="8"/>
  <c r="G942" i="8"/>
  <c r="G943" i="8"/>
  <c r="G944" i="8"/>
  <c r="G945" i="8"/>
  <c r="G946" i="8"/>
  <c r="G947" i="8"/>
  <c r="G955" i="8"/>
  <c r="G956" i="8"/>
  <c r="G957" i="8"/>
  <c r="G958" i="8"/>
  <c r="G959" i="8"/>
  <c r="G960" i="8"/>
  <c r="G966" i="8"/>
  <c r="G967" i="8"/>
  <c r="G968" i="8"/>
  <c r="G969" i="8"/>
  <c r="G972" i="8"/>
  <c r="G973" i="8"/>
  <c r="G974" i="8"/>
  <c r="G975" i="8"/>
  <c r="G976" i="8"/>
  <c r="G977" i="8"/>
  <c r="G980" i="8"/>
  <c r="G983" i="8"/>
  <c r="G985" i="8"/>
  <c r="G991" i="8"/>
  <c r="G992" i="8"/>
  <c r="G993" i="8"/>
  <c r="G994" i="8"/>
  <c r="G996" i="8"/>
  <c r="G1002" i="8"/>
  <c r="G1033" i="8"/>
  <c r="G1035" i="8"/>
  <c r="G1038" i="8"/>
  <c r="G1041" i="8"/>
  <c r="G1043" i="8"/>
  <c r="G1046" i="8"/>
  <c r="G1048" i="8"/>
  <c r="G1051" i="8"/>
  <c r="G1054" i="8"/>
  <c r="G1060" i="8"/>
  <c r="G1061" i="8"/>
  <c r="G1063" i="8"/>
  <c r="G1071" i="8"/>
  <c r="G1073" i="8"/>
  <c r="G1102" i="8"/>
  <c r="G1105" i="8"/>
  <c r="G1111" i="8"/>
  <c r="G1112" i="8"/>
  <c r="G1113" i="8"/>
  <c r="G1116" i="8"/>
  <c r="G1117" i="8"/>
  <c r="G1118" i="8"/>
  <c r="G1120" i="8"/>
  <c r="G1122" i="8"/>
  <c r="G1124" i="8"/>
  <c r="G1126" i="8"/>
  <c r="G1129" i="8"/>
  <c r="G1130" i="8"/>
  <c r="G1131" i="8"/>
  <c r="G1134" i="8"/>
  <c r="G1136" i="8"/>
  <c r="G1138" i="8"/>
  <c r="G1140" i="8"/>
  <c r="G1142" i="8"/>
  <c r="G1150" i="8"/>
  <c r="G1152" i="8"/>
  <c r="G1159" i="8"/>
  <c r="G1165" i="8"/>
  <c r="G1172" i="8"/>
  <c r="G1180" i="8"/>
  <c r="G1188" i="8"/>
  <c r="G1196" i="8"/>
  <c r="G1202" i="8"/>
  <c r="G1210" i="8"/>
  <c r="G1218" i="8"/>
  <c r="G1225" i="8"/>
  <c r="G1236" i="8"/>
  <c r="G1249" i="8"/>
  <c r="G1255" i="8"/>
  <c r="G1263" i="8"/>
  <c r="G13" i="8"/>
  <c r="G1268" i="8"/>
  <c r="G1270" i="8"/>
  <c r="G1272" i="8"/>
  <c r="G1274" i="8"/>
  <c r="G1276" i="8"/>
  <c r="G1280" i="8"/>
  <c r="G1282" i="8"/>
  <c r="G1284" i="8"/>
  <c r="G1286" i="8"/>
  <c r="G1288" i="8"/>
  <c r="G1290" i="8"/>
  <c r="G1292" i="8"/>
  <c r="G14" i="8"/>
  <c r="H15" i="8"/>
  <c r="J15" i="8"/>
  <c r="A23" i="8"/>
  <c r="A26" i="8"/>
  <c r="A28" i="8"/>
  <c r="A30" i="8"/>
  <c r="A32" i="8"/>
  <c r="A59" i="8"/>
  <c r="A61" i="8"/>
  <c r="A67" i="8"/>
  <c r="A71" i="8"/>
  <c r="A75" i="8"/>
  <c r="A78" i="8"/>
  <c r="A81" i="8"/>
  <c r="A84" i="8"/>
  <c r="A86" i="8"/>
  <c r="A88" i="8"/>
  <c r="A90" i="8"/>
  <c r="A93" i="8"/>
  <c r="A96" i="8"/>
  <c r="A98" i="8"/>
  <c r="A100" i="8"/>
  <c r="A103" i="8"/>
  <c r="A105" i="8"/>
  <c r="A107" i="8"/>
  <c r="A109" i="8"/>
  <c r="A111" i="8"/>
  <c r="A114" i="8"/>
  <c r="A116" i="8"/>
  <c r="A123" i="8"/>
  <c r="A125" i="8"/>
  <c r="A129" i="8"/>
  <c r="A131" i="8"/>
  <c r="A133" i="8"/>
  <c r="A135" i="8"/>
  <c r="A137" i="8"/>
  <c r="A139" i="8"/>
  <c r="A141" i="8"/>
  <c r="A143" i="8"/>
  <c r="A145" i="8"/>
  <c r="A152" i="8"/>
  <c r="A154" i="8"/>
  <c r="A156" i="8"/>
  <c r="A158" i="8"/>
  <c r="A160" i="8"/>
  <c r="A162" i="8"/>
  <c r="A164" i="8"/>
  <c r="A166" i="8"/>
  <c r="A168" i="8"/>
  <c r="A176" i="8"/>
  <c r="A184" i="8"/>
  <c r="A187" i="8"/>
  <c r="A189" i="8"/>
  <c r="A192" i="8"/>
  <c r="A208" i="8"/>
  <c r="A213" i="8"/>
  <c r="A218" i="8"/>
  <c r="A225" i="8"/>
  <c r="A230" i="8"/>
  <c r="A237" i="8"/>
  <c r="A242" i="8"/>
  <c r="A249" i="8"/>
  <c r="A253" i="8"/>
  <c r="A257" i="8"/>
  <c r="A260" i="8"/>
  <c r="A263" i="8"/>
  <c r="A265" i="8"/>
  <c r="A267" i="8"/>
  <c r="A269" i="8"/>
  <c r="A272" i="8"/>
  <c r="A274" i="8"/>
  <c r="A276" i="8"/>
  <c r="A284" i="8"/>
  <c r="A335" i="8"/>
  <c r="A343" i="8"/>
  <c r="A346" i="8"/>
  <c r="A348" i="8"/>
  <c r="A355" i="8"/>
  <c r="A357" i="8"/>
  <c r="A360" i="8"/>
  <c r="A365" i="8"/>
  <c r="A369" i="8"/>
  <c r="A372" i="8"/>
  <c r="A375" i="8"/>
  <c r="A380" i="8"/>
  <c r="A382" i="8"/>
  <c r="A385" i="8"/>
  <c r="A388" i="8"/>
  <c r="A391" i="8"/>
  <c r="A393" i="8"/>
  <c r="A395" i="8"/>
  <c r="A398" i="8"/>
  <c r="A400" i="8"/>
  <c r="A402" i="8"/>
  <c r="A407" i="8"/>
  <c r="A413" i="8"/>
  <c r="A420" i="8"/>
  <c r="A423" i="8"/>
  <c r="A425" i="8"/>
  <c r="A427" i="8"/>
  <c r="A429" i="8"/>
  <c r="A436" i="8"/>
  <c r="A531" i="8"/>
  <c r="A565" i="8"/>
  <c r="A656" i="8"/>
  <c r="A669" i="8"/>
  <c r="A682" i="8"/>
  <c r="A690" i="8"/>
  <c r="A698" i="8"/>
  <c r="A701" i="8"/>
  <c r="A703" i="8"/>
  <c r="A705" i="8"/>
  <c r="A712" i="8"/>
  <c r="A714" i="8"/>
  <c r="A717" i="8"/>
  <c r="A721" i="8"/>
  <c r="A723" i="8"/>
  <c r="A725" i="8"/>
  <c r="A727" i="8"/>
  <c r="A729" i="8"/>
  <c r="A733" i="8"/>
  <c r="A735" i="8"/>
  <c r="A737" i="8"/>
  <c r="A739" i="8"/>
  <c r="A741" i="8"/>
  <c r="A743" i="8"/>
  <c r="A745" i="8"/>
  <c r="A749" i="8"/>
  <c r="A753" i="8"/>
  <c r="A755" i="8"/>
  <c r="A757" i="8"/>
  <c r="A760" i="8"/>
  <c r="A768" i="8"/>
  <c r="A776" i="8"/>
  <c r="A782" i="8"/>
  <c r="A788" i="8"/>
  <c r="A792" i="8"/>
  <c r="A794" i="8"/>
  <c r="A796" i="8"/>
  <c r="A798" i="8"/>
  <c r="A800" i="8"/>
  <c r="A802" i="8"/>
  <c r="A804" i="8"/>
  <c r="A806" i="8"/>
  <c r="A809" i="8"/>
  <c r="A812" i="8"/>
  <c r="A814" i="8"/>
  <c r="A818" i="8"/>
  <c r="A820" i="8"/>
  <c r="A823" i="8"/>
  <c r="A825" i="8"/>
  <c r="A827" i="8"/>
  <c r="A829" i="8"/>
  <c r="A832" i="8"/>
  <c r="A836" i="8"/>
  <c r="A838" i="8"/>
  <c r="A840" i="8"/>
  <c r="A842" i="8"/>
  <c r="A846" i="8"/>
  <c r="A850" i="8"/>
  <c r="A852" i="8"/>
  <c r="A856" i="8"/>
  <c r="A858" i="8"/>
  <c r="A860" i="8"/>
  <c r="A864" i="8"/>
  <c r="A868" i="8"/>
  <c r="A871" i="8"/>
  <c r="A874" i="8"/>
  <c r="A876" i="8"/>
  <c r="A878" i="8"/>
  <c r="A880" i="8"/>
  <c r="A882" i="8"/>
  <c r="A884" i="8"/>
  <c r="A887" i="8"/>
  <c r="A890" i="8"/>
  <c r="A892" i="8"/>
  <c r="A895" i="8"/>
  <c r="A899" i="8"/>
  <c r="A902" i="8"/>
  <c r="A908" i="8"/>
  <c r="A910" i="8"/>
  <c r="A912" i="8"/>
  <c r="A914" i="8"/>
  <c r="A916" i="8"/>
  <c r="A918" i="8"/>
  <c r="I919" i="8"/>
  <c r="K919" i="8"/>
  <c r="A927" i="8"/>
  <c r="A936" i="8"/>
  <c r="A949" i="8"/>
  <c r="A962" i="8"/>
  <c r="A971" i="8"/>
  <c r="H978" i="8"/>
  <c r="I978" i="8"/>
  <c r="A979" i="8"/>
  <c r="A982" i="8"/>
  <c r="A985" i="8"/>
  <c r="A990" i="8"/>
  <c r="A996" i="8"/>
  <c r="A1002" i="8"/>
  <c r="A1033" i="8"/>
  <c r="A1035" i="8"/>
  <c r="A1038" i="8"/>
  <c r="A1041" i="8"/>
  <c r="H1042" i="8"/>
  <c r="I1042" i="8"/>
  <c r="A1043" i="8"/>
  <c r="A1046" i="8"/>
  <c r="A1048" i="8"/>
  <c r="A1051" i="8"/>
  <c r="A1054" i="8"/>
  <c r="A1059" i="8"/>
  <c r="H1061" i="8"/>
  <c r="I1061" i="8"/>
  <c r="A1063" i="8"/>
  <c r="A1070" i="8"/>
  <c r="A1073" i="8"/>
  <c r="A1102" i="8"/>
  <c r="A1105" i="8"/>
  <c r="A1110" i="8"/>
  <c r="A1115" i="8"/>
  <c r="A1120" i="8"/>
  <c r="A1122" i="8"/>
  <c r="A1126" i="8"/>
  <c r="A1128" i="8"/>
  <c r="A1133" i="8"/>
  <c r="A1136" i="8"/>
  <c r="A1138" i="8"/>
  <c r="A1140" i="8"/>
  <c r="A1142" i="8"/>
  <c r="A1150" i="8"/>
  <c r="A1152" i="8"/>
  <c r="A1159" i="8"/>
  <c r="A1165" i="8"/>
  <c r="A1172" i="8"/>
  <c r="A1180" i="8"/>
  <c r="A1188" i="8"/>
  <c r="A1196" i="8"/>
  <c r="A1202" i="8"/>
  <c r="A1210" i="8"/>
  <c r="A1218" i="8"/>
  <c r="A1225" i="8"/>
  <c r="A1236" i="8"/>
  <c r="A1249" i="8"/>
  <c r="A1255" i="8"/>
  <c r="I1262" i="8"/>
  <c r="K1262" i="8"/>
  <c r="A1268" i="8"/>
  <c r="A1270" i="8"/>
  <c r="A1272" i="8"/>
  <c r="A1274" i="8"/>
  <c r="A1276" i="8"/>
  <c r="A1280" i="8"/>
  <c r="A1282" i="8"/>
  <c r="A1284" i="8"/>
  <c r="A1286" i="8"/>
  <c r="A1288" i="8"/>
  <c r="A1290" i="8"/>
  <c r="G9" i="6"/>
  <c r="G11" i="6"/>
  <c r="G13" i="6"/>
  <c r="G15" i="6"/>
  <c r="G17" i="6"/>
  <c r="G19" i="6"/>
  <c r="G21" i="6"/>
  <c r="G23" i="6"/>
  <c r="G25" i="6"/>
  <c r="G27" i="6"/>
  <c r="G33" i="6"/>
  <c r="G35" i="6"/>
  <c r="G37" i="6"/>
  <c r="G39" i="6"/>
  <c r="G41" i="6"/>
  <c r="G43" i="6"/>
  <c r="G45" i="6"/>
  <c r="G51" i="6"/>
  <c r="G52" i="6"/>
  <c r="G53" i="6"/>
  <c r="G54" i="6"/>
  <c r="G55" i="6"/>
  <c r="G56" i="6"/>
  <c r="G57" i="6"/>
  <c r="G61" i="6"/>
  <c r="G65" i="6"/>
  <c r="G66" i="6"/>
  <c r="G67" i="6"/>
  <c r="G71" i="6"/>
  <c r="G72" i="6"/>
  <c r="G73" i="6"/>
  <c r="G77" i="6"/>
  <c r="G78" i="6"/>
  <c r="G79" i="6"/>
  <c r="G83" i="6"/>
  <c r="G84" i="6"/>
  <c r="G85" i="6"/>
  <c r="G86" i="6"/>
  <c r="G87" i="6"/>
  <c r="G88" i="6"/>
  <c r="G89" i="6"/>
  <c r="G91" i="6"/>
  <c r="G95" i="6"/>
  <c r="G96" i="6"/>
  <c r="G100" i="6"/>
  <c r="G101" i="6"/>
  <c r="G102" i="6"/>
  <c r="G105" i="6"/>
  <c r="G106" i="6"/>
  <c r="G107" i="6"/>
  <c r="G108" i="6"/>
  <c r="G109" i="6"/>
  <c r="G110" i="6"/>
  <c r="G111" i="6"/>
  <c r="G112" i="6"/>
  <c r="G114" i="6"/>
  <c r="G116" i="6"/>
  <c r="G118" i="6"/>
  <c r="G121" i="6"/>
  <c r="G122" i="6"/>
  <c r="G124" i="6"/>
  <c r="G126" i="6"/>
  <c r="G128" i="6"/>
  <c r="G134" i="6"/>
  <c r="G136" i="6"/>
  <c r="G138" i="6"/>
  <c r="G144" i="6"/>
  <c r="G149" i="6"/>
  <c r="G175" i="6"/>
  <c r="G198" i="6"/>
  <c r="G216" i="6"/>
  <c r="G227" i="6"/>
  <c r="G238" i="6"/>
  <c r="G248" i="6"/>
  <c r="G254" i="6"/>
  <c r="G255" i="6"/>
  <c r="G256" i="6"/>
  <c r="G257" i="6"/>
  <c r="G258" i="6"/>
  <c r="G259" i="6"/>
  <c r="G260" i="6"/>
  <c r="G261" i="6"/>
  <c r="G262" i="6"/>
  <c r="G266" i="6"/>
  <c r="G267" i="6"/>
  <c r="G268" i="6"/>
  <c r="G269" i="6"/>
  <c r="G270" i="6"/>
  <c r="G272" i="6"/>
  <c r="G274" i="6"/>
  <c r="G276" i="6"/>
  <c r="G278" i="6"/>
  <c r="G280" i="6"/>
  <c r="G289" i="6"/>
  <c r="G291" i="6"/>
  <c r="G293" i="6"/>
  <c r="G295" i="6"/>
  <c r="G297" i="6"/>
  <c r="G299" i="6"/>
  <c r="G323" i="6"/>
  <c r="G339" i="6"/>
  <c r="G340" i="6"/>
  <c r="G344" i="6"/>
  <c r="G346" i="6"/>
  <c r="G348" i="6"/>
  <c r="G350" i="6"/>
  <c r="G352" i="6"/>
  <c r="G355" i="6"/>
  <c r="G359" i="6"/>
  <c r="G362" i="6"/>
  <c r="G365" i="6"/>
  <c r="G368" i="6"/>
  <c r="G371" i="6"/>
  <c r="G374" i="6"/>
  <c r="G377" i="6"/>
  <c r="G380" i="6"/>
  <c r="G383" i="6"/>
  <c r="G386" i="6"/>
  <c r="G389" i="6"/>
  <c r="G392" i="6"/>
  <c r="G395" i="6"/>
  <c r="G398" i="6"/>
  <c r="G401" i="6"/>
  <c r="G404" i="6"/>
  <c r="G407" i="6"/>
  <c r="G410" i="6"/>
  <c r="G413" i="6"/>
  <c r="G416" i="6"/>
  <c r="G419" i="6"/>
  <c r="G422" i="6"/>
  <c r="G425" i="6"/>
  <c r="G428" i="6"/>
  <c r="G431" i="6"/>
  <c r="G434" i="6"/>
  <c r="G437" i="6"/>
  <c r="G440" i="6"/>
  <c r="G443" i="6"/>
  <c r="G446" i="6"/>
  <c r="G449" i="6"/>
  <c r="G452" i="6"/>
  <c r="G455" i="6"/>
  <c r="G458" i="6"/>
  <c r="G464" i="6"/>
  <c r="G472" i="6"/>
  <c r="G475" i="6"/>
  <c r="G477" i="6"/>
  <c r="G479" i="6"/>
  <c r="G480" i="6"/>
  <c r="G482" i="6"/>
  <c r="G492" i="6"/>
  <c r="G496" i="6"/>
  <c r="G498" i="6"/>
  <c r="G500" i="6"/>
  <c r="G502" i="6"/>
  <c r="G504" i="6"/>
  <c r="G512" i="6"/>
  <c r="G516" i="6"/>
  <c r="G518" i="6"/>
  <c r="G520" i="6"/>
  <c r="G522" i="6"/>
  <c r="G524" i="6"/>
  <c r="G526" i="6"/>
  <c r="G528" i="6"/>
  <c r="G530" i="6"/>
  <c r="G532" i="6"/>
  <c r="G534" i="6"/>
  <c r="G536" i="6"/>
  <c r="G544" i="6"/>
  <c r="G552" i="6"/>
  <c r="G556" i="6"/>
  <c r="G558" i="6"/>
  <c r="G560" i="6"/>
  <c r="G562" i="6"/>
  <c r="G564" i="6"/>
  <c r="G566" i="6"/>
  <c r="G568" i="6"/>
  <c r="G570" i="6"/>
  <c r="G574" i="6"/>
  <c r="G577" i="6"/>
  <c r="G579" i="6"/>
  <c r="G581" i="6"/>
  <c r="G583" i="6"/>
  <c r="G585" i="6"/>
  <c r="G588" i="6"/>
  <c r="G590" i="6"/>
  <c r="G592" i="6"/>
  <c r="G594" i="6"/>
  <c r="G596" i="6"/>
  <c r="G598" i="6"/>
  <c r="G600" i="6"/>
  <c r="G602" i="6"/>
  <c r="G604" i="6"/>
  <c r="G606" i="6"/>
  <c r="G608" i="6"/>
  <c r="G610" i="6"/>
  <c r="G612" i="6"/>
  <c r="G623" i="6"/>
  <c r="G625" i="6"/>
  <c r="G627" i="6"/>
  <c r="G629" i="6"/>
  <c r="G631" i="6"/>
  <c r="G633" i="6"/>
  <c r="G635" i="6"/>
  <c r="G637" i="6"/>
  <c r="G641" i="6"/>
  <c r="G643" i="6"/>
  <c r="G645" i="6"/>
  <c r="G647" i="6"/>
  <c r="G649" i="6"/>
  <c r="G651" i="6"/>
  <c r="G653" i="6"/>
  <c r="G655" i="6"/>
  <c r="G657" i="6"/>
  <c r="G660" i="6"/>
  <c r="G663" i="6"/>
  <c r="G665" i="6"/>
  <c r="G667" i="6"/>
  <c r="G671" i="6"/>
  <c r="G673" i="6"/>
  <c r="G675" i="6"/>
  <c r="G677" i="6"/>
  <c r="G679" i="6"/>
  <c r="G681" i="6"/>
  <c r="G683" i="6"/>
  <c r="G685" i="6"/>
  <c r="G687" i="6"/>
  <c r="G691" i="6"/>
  <c r="G692" i="6"/>
  <c r="G694" i="6"/>
  <c r="G701" i="6"/>
  <c r="G705" i="6"/>
  <c r="G707" i="6"/>
  <c r="G711" i="6"/>
  <c r="G712" i="6"/>
  <c r="G714" i="6"/>
  <c r="G716" i="6"/>
  <c r="G722" i="6"/>
  <c r="G724" i="6"/>
  <c r="G726" i="6"/>
  <c r="G728" i="6"/>
  <c r="G730" i="6"/>
  <c r="G732" i="6"/>
  <c r="G734" i="6"/>
  <c r="G736" i="6"/>
  <c r="G738" i="6"/>
  <c r="G740" i="6"/>
  <c r="G742" i="6"/>
  <c r="G744" i="6"/>
  <c r="G746" i="6"/>
  <c r="G747" i="6"/>
  <c r="G751" i="6"/>
  <c r="G757" i="6"/>
  <c r="G759" i="6"/>
  <c r="G761" i="6"/>
  <c r="G763" i="6"/>
  <c r="G765" i="6"/>
  <c r="G770" i="6"/>
  <c r="G772" i="6"/>
  <c r="G774" i="6"/>
  <c r="G776" i="6"/>
  <c r="G778" i="6"/>
  <c r="G780" i="6"/>
  <c r="G782" i="6"/>
  <c r="G784" i="6"/>
  <c r="G786" i="6"/>
  <c r="F462" i="4"/>
  <c r="F526" i="4"/>
  <c r="D61" i="3"/>
  <c r="F47" i="4"/>
  <c r="F60" i="4"/>
  <c r="D58" i="3"/>
  <c r="D64" i="3"/>
  <c r="E16" i="1"/>
  <c r="F1553" i="5"/>
  <c r="F1582" i="5"/>
  <c r="D88" i="3"/>
  <c r="D90" i="3"/>
  <c r="E18" i="1"/>
  <c r="D25" i="1"/>
  <c r="E27" i="1"/>
  <c r="D31" i="1"/>
  <c r="D272" i="5"/>
  <c r="F1364" i="5"/>
  <c r="D115" i="4"/>
  <c r="F1409" i="5"/>
  <c r="F282" i="5"/>
  <c r="D619" i="4"/>
  <c r="D614" i="4"/>
  <c r="F1419" i="5"/>
  <c r="F691" i="5"/>
  <c r="F1389" i="5"/>
  <c r="F1138" i="5"/>
  <c r="F1434" i="5"/>
  <c r="F170" i="4"/>
  <c r="F204" i="4"/>
  <c r="F280" i="4"/>
  <c r="F279" i="4"/>
  <c r="F278" i="4"/>
  <c r="F276" i="4"/>
  <c r="F277" i="4"/>
  <c r="D275" i="4"/>
  <c r="F275" i="4"/>
  <c r="F523" i="5"/>
  <c r="D220" i="4"/>
  <c r="F368" i="4"/>
  <c r="F366" i="4"/>
  <c r="F1239" i="5"/>
  <c r="F1509" i="5"/>
  <c r="F713" i="5"/>
  <c r="F558" i="5"/>
  <c r="F533" i="5"/>
  <c r="F1516" i="5"/>
  <c r="F1515" i="5"/>
  <c r="F1504" i="5"/>
  <c r="F1503" i="5"/>
  <c r="F1497" i="5"/>
  <c r="F1491" i="5"/>
  <c r="F553" i="5"/>
  <c r="F857" i="5"/>
  <c r="F824" i="5"/>
  <c r="F1384" i="5"/>
  <c r="F1394" i="5"/>
  <c r="F1399" i="5"/>
  <c r="F1404" i="5"/>
  <c r="F1379" i="5"/>
  <c r="F936" i="5"/>
  <c r="F949" i="5"/>
  <c r="F263" i="4"/>
  <c r="F262" i="4"/>
  <c r="F232" i="5"/>
  <c r="F230" i="5"/>
  <c r="F666" i="5"/>
  <c r="F1485" i="5"/>
  <c r="F1480" i="5"/>
  <c r="F1475" i="5"/>
  <c r="F1470" i="5"/>
  <c r="F1465" i="5"/>
  <c r="F1460" i="5"/>
  <c r="F1444" i="5"/>
  <c r="F1454" i="5"/>
  <c r="F1449" i="5"/>
  <c r="F1439" i="5"/>
  <c r="F1429" i="5"/>
  <c r="F1424" i="5"/>
  <c r="F1265" i="5"/>
  <c r="F175" i="5"/>
  <c r="F452" i="4"/>
  <c r="F357" i="4"/>
  <c r="F214" i="4"/>
  <c r="F144" i="4"/>
  <c r="F148" i="4"/>
  <c r="F160" i="4"/>
  <c r="F467" i="4"/>
  <c r="F1414" i="5"/>
  <c r="F1518" i="5"/>
  <c r="F135" i="4"/>
  <c r="F457" i="4"/>
  <c r="F361" i="4"/>
  <c r="F115" i="4"/>
  <c r="F443" i="5"/>
  <c r="F829" i="5"/>
  <c r="F1118" i="5"/>
  <c r="F1173" i="5"/>
  <c r="F1128" i="5"/>
  <c r="F1123" i="5"/>
  <c r="F1053" i="5"/>
  <c r="F1030" i="5"/>
  <c r="F1040" i="5"/>
  <c r="F1292" i="5"/>
  <c r="F1282" i="5"/>
  <c r="F1579" i="5"/>
  <c r="F1574" i="5"/>
  <c r="F1568" i="5"/>
  <c r="F1563" i="5"/>
  <c r="F1558" i="5"/>
  <c r="F1359" i="5"/>
  <c r="F1354" i="5"/>
  <c r="F1349" i="5"/>
  <c r="F1344" i="5"/>
  <c r="F1339" i="5"/>
  <c r="F1335" i="5"/>
  <c r="F1322" i="5"/>
  <c r="F1317" i="5"/>
  <c r="F1312" i="5"/>
  <c r="F1307" i="5"/>
  <c r="F1302" i="5"/>
  <c r="F1297" i="5"/>
  <c r="F1287" i="5"/>
  <c r="F1277" i="5"/>
  <c r="F1260" i="5"/>
  <c r="F1254" i="5"/>
  <c r="F1249" i="5"/>
  <c r="F1244" i="5"/>
  <c r="F1234" i="5"/>
  <c r="F1229" i="5"/>
  <c r="F1224" i="5"/>
  <c r="F1219" i="5"/>
  <c r="F1168" i="5"/>
  <c r="F1163" i="5"/>
  <c r="F1158" i="5"/>
  <c r="F1153" i="5"/>
  <c r="F1148" i="5"/>
  <c r="F1143" i="5"/>
  <c r="F1133" i="5"/>
  <c r="F1113" i="5"/>
  <c r="F1109" i="5"/>
  <c r="F1104" i="5"/>
  <c r="F1099" i="5"/>
  <c r="F1094" i="5"/>
  <c r="F1089" i="5"/>
  <c r="F1084" i="5"/>
  <c r="F1078" i="5"/>
  <c r="F1073" i="5"/>
  <c r="F1068" i="5"/>
  <c r="F1063" i="5"/>
  <c r="F1058" i="5"/>
  <c r="F1048" i="5"/>
  <c r="F1046" i="5"/>
  <c r="F1035" i="5"/>
  <c r="F1025" i="5"/>
  <c r="F978" i="5"/>
  <c r="F972" i="5"/>
  <c r="F966" i="5"/>
  <c r="F960" i="5"/>
  <c r="F954" i="5"/>
  <c r="F943" i="5"/>
  <c r="F929" i="5"/>
  <c r="F882" i="5"/>
  <c r="F852" i="5"/>
  <c r="F850" i="5"/>
  <c r="F843" i="5"/>
  <c r="F819" i="5"/>
  <c r="F814" i="5"/>
  <c r="F809" i="5"/>
  <c r="F804" i="5"/>
  <c r="F799" i="5"/>
  <c r="F794" i="5"/>
  <c r="F789" i="5"/>
  <c r="F784" i="5"/>
  <c r="F779" i="5"/>
  <c r="F774" i="5"/>
  <c r="F769" i="5"/>
  <c r="F764" i="5"/>
  <c r="F708" i="5"/>
  <c r="F703" i="5"/>
  <c r="F686" i="5"/>
  <c r="F681" i="5"/>
  <c r="F676" i="5"/>
  <c r="F671" i="5"/>
  <c r="F661" i="5"/>
  <c r="F656" i="5"/>
  <c r="F600" i="5"/>
  <c r="F595" i="5"/>
  <c r="F590" i="5"/>
  <c r="F585" i="5"/>
  <c r="F580" i="5"/>
  <c r="F548" i="5"/>
  <c r="F543" i="5"/>
  <c r="F538" i="5"/>
  <c r="F528" i="5"/>
  <c r="F518" i="5"/>
  <c r="F513" i="5"/>
  <c r="F508" i="5"/>
  <c r="F503" i="5"/>
  <c r="F498" i="5"/>
  <c r="F493" i="5"/>
  <c r="F448" i="5"/>
  <c r="F438" i="5"/>
  <c r="F433" i="5"/>
  <c r="F428" i="5"/>
  <c r="F423" i="5"/>
  <c r="F383" i="5"/>
  <c r="F378" i="5"/>
  <c r="F373" i="5"/>
  <c r="F368" i="5"/>
  <c r="F363" i="5"/>
  <c r="F358" i="5"/>
  <c r="F353" i="5"/>
  <c r="F348" i="5"/>
  <c r="F346" i="5"/>
  <c r="F341" i="5"/>
  <c r="F339" i="5"/>
  <c r="F334" i="5"/>
  <c r="F329" i="5"/>
  <c r="F277" i="5"/>
  <c r="F272" i="5"/>
  <c r="F267" i="5"/>
  <c r="F219" i="5"/>
  <c r="F214" i="5"/>
  <c r="F209" i="5"/>
  <c r="F204" i="5"/>
  <c r="F199" i="5"/>
  <c r="F193" i="5"/>
  <c r="F188" i="5"/>
  <c r="F183" i="5"/>
  <c r="F170" i="5"/>
  <c r="F165" i="5"/>
  <c r="F163" i="5"/>
  <c r="F158" i="5"/>
  <c r="F153" i="5"/>
  <c r="F103" i="5"/>
  <c r="F98" i="5"/>
  <c r="F93" i="5"/>
  <c r="F88" i="5"/>
  <c r="F83" i="5"/>
  <c r="F78" i="5"/>
  <c r="F73" i="5"/>
  <c r="F68" i="5"/>
  <c r="F662" i="4"/>
  <c r="F658" i="4"/>
  <c r="F654" i="4"/>
  <c r="F649" i="4"/>
  <c r="F644" i="4"/>
  <c r="F639" i="4"/>
  <c r="F634" i="4"/>
  <c r="F629" i="4"/>
  <c r="F624" i="4"/>
  <c r="F619" i="4"/>
  <c r="F614" i="4"/>
  <c r="F609" i="4"/>
  <c r="F603" i="4"/>
  <c r="F593" i="4"/>
  <c r="F588" i="4"/>
  <c r="F583" i="4"/>
  <c r="F578" i="4"/>
  <c r="F523" i="4"/>
  <c r="F518" i="4"/>
  <c r="F513" i="4"/>
  <c r="F508" i="4"/>
  <c r="F503" i="4"/>
  <c r="F492" i="4"/>
  <c r="F487" i="4"/>
  <c r="F482" i="4"/>
  <c r="F472" i="4"/>
  <c r="F447" i="4"/>
  <c r="F378" i="4"/>
  <c r="F373" i="4"/>
  <c r="F353" i="4"/>
  <c r="F349" i="4"/>
  <c r="F303" i="4"/>
  <c r="F299" i="4"/>
  <c r="F294" i="4"/>
  <c r="F292" i="4"/>
  <c r="F287" i="4"/>
  <c r="F285" i="4"/>
  <c r="F270" i="4"/>
  <c r="F269" i="4"/>
  <c r="F268" i="4"/>
  <c r="F257" i="4"/>
  <c r="F256" i="4"/>
  <c r="F255" i="4"/>
  <c r="F254" i="4"/>
  <c r="F253" i="4"/>
  <c r="F252" i="4"/>
  <c r="F251" i="4"/>
  <c r="F246" i="4"/>
  <c r="F245" i="4"/>
  <c r="F244" i="4"/>
  <c r="F243" i="4"/>
  <c r="F242" i="4"/>
  <c r="F241" i="4"/>
  <c r="F240" i="4"/>
  <c r="F239" i="4"/>
  <c r="F238" i="4"/>
  <c r="F237" i="4"/>
  <c r="F236" i="4"/>
  <c r="F235" i="4"/>
  <c r="F234" i="4"/>
  <c r="F229" i="4"/>
  <c r="F228" i="4"/>
  <c r="F227" i="4"/>
  <c r="F226" i="4"/>
  <c r="F221" i="4"/>
  <c r="F220" i="4"/>
  <c r="F209" i="4"/>
  <c r="F199" i="4"/>
  <c r="F194" i="4"/>
  <c r="F189" i="4"/>
  <c r="F184" i="4"/>
  <c r="F179" i="4"/>
  <c r="F174" i="4"/>
  <c r="F169" i="4"/>
  <c r="F164" i="4"/>
  <c r="F156" i="4"/>
  <c r="F152" i="4"/>
  <c r="F140" i="4"/>
  <c r="F130" i="4"/>
  <c r="F125" i="4"/>
  <c r="F120" i="4"/>
  <c r="F110" i="4"/>
  <c r="F105" i="4"/>
  <c r="F100" i="4"/>
  <c r="F95" i="4"/>
  <c r="F90" i="4"/>
  <c r="F85" i="4"/>
  <c r="F80" i="4"/>
  <c r="F57" i="4"/>
  <c r="F52" i="4"/>
  <c r="F42" i="4"/>
  <c r="F37" i="4"/>
  <c r="F32" i="4"/>
  <c r="F860" i="5"/>
  <c r="F306" i="4"/>
  <c r="D59" i="3"/>
  <c r="F106" i="5"/>
  <c r="D70" i="3"/>
  <c r="F285" i="5"/>
  <c r="D72" i="3"/>
  <c r="F603" i="5"/>
  <c r="F980" i="5"/>
  <c r="D82" i="3"/>
  <c r="F1268" i="5"/>
  <c r="D84" i="3"/>
  <c r="F1176" i="5"/>
  <c r="D83" i="3"/>
  <c r="F561" i="5"/>
  <c r="D75" i="3"/>
  <c r="F1367" i="5"/>
  <c r="D86" i="3"/>
  <c r="F234" i="5"/>
  <c r="D71" i="3"/>
  <c r="F885" i="5"/>
  <c r="D81" i="3"/>
  <c r="F451" i="5"/>
  <c r="F385" i="5"/>
  <c r="D73" i="3"/>
  <c r="F716" i="5"/>
  <c r="D78" i="3"/>
  <c r="D80" i="3"/>
  <c r="F694" i="5"/>
  <c r="D77" i="3"/>
  <c r="F498" i="4"/>
  <c r="F598" i="4"/>
  <c r="F477" i="4"/>
  <c r="F381" i="4"/>
  <c r="D60" i="3"/>
  <c r="F832" i="5"/>
  <c r="D79" i="3"/>
  <c r="F1325" i="5"/>
  <c r="D85" i="3"/>
  <c r="F665" i="4"/>
  <c r="D62" i="3"/>
  <c r="D87" i="3"/>
  <c r="D76" i="3"/>
  <c r="F670" i="4"/>
  <c r="C14" i="3"/>
  <c r="B51" i="3"/>
  <c r="C13" i="3"/>
  <c r="C12" i="3"/>
  <c r="C11" i="3"/>
  <c r="C7" i="3"/>
  <c r="C5" i="3"/>
  <c r="C3" i="3"/>
  <c r="D20" i="3"/>
  <c r="D74" i="3"/>
  <c r="D22" i="3"/>
  <c r="D26" i="3"/>
  <c r="D24" i="3"/>
  <c r="D28" i="3"/>
  <c r="D34" i="1"/>
  <c r="D37" i="1"/>
  <c r="D40" i="1"/>
  <c r="D42" i="1"/>
</calcChain>
</file>

<file path=xl/sharedStrings.xml><?xml version="1.0" encoding="utf-8"?>
<sst xmlns="http://schemas.openxmlformats.org/spreadsheetml/2006/main" count="4668" uniqueCount="2676">
  <si>
    <t>INVESTITOR/NAROČNIK:</t>
  </si>
  <si>
    <t>UNIVERZITETNI KLINIČNI CENTER MARIBOR,
LJUBLJANSKA ULICA 5, 2000 MARIBOR</t>
  </si>
  <si>
    <t>OBJEKT /LOKACIJA:</t>
  </si>
  <si>
    <t xml:space="preserve">UKC MARIBOR, ODDELEK ZA PLJUČNE BOLEZNI ZGRADBA ŠT. 2, III. NADSTROPJE </t>
  </si>
  <si>
    <t>VRSTA PROJ. DOKUMENTACIJE:</t>
  </si>
  <si>
    <t>PZI</t>
  </si>
  <si>
    <t>ODGOVORNI VODJA PROJEKTA:</t>
  </si>
  <si>
    <t>VALTER ERNST univ.dipl.inž.arh.</t>
  </si>
  <si>
    <t>ŠTEVILKA PROJEKTA:</t>
  </si>
  <si>
    <t>010/2019</t>
  </si>
  <si>
    <t>KRAJ IN DATUM:</t>
  </si>
  <si>
    <t xml:space="preserve"> </t>
  </si>
  <si>
    <t xml:space="preserve">SKUPNA REKAPITULACIJA </t>
  </si>
  <si>
    <t>A./</t>
  </si>
  <si>
    <t>GRADBENA DELA</t>
  </si>
  <si>
    <t>B./</t>
  </si>
  <si>
    <t>OBRTNA DELA</t>
  </si>
  <si>
    <t>C./</t>
  </si>
  <si>
    <t>ELEKTRO INŠTALACIJE</t>
  </si>
  <si>
    <t>D./</t>
  </si>
  <si>
    <t>STROJNE INŠTALACIJE</t>
  </si>
  <si>
    <t>POPUST</t>
  </si>
  <si>
    <t>SKUPAJ S POPUSTOM:</t>
  </si>
  <si>
    <t>DDV</t>
  </si>
  <si>
    <t>Navodila:</t>
  </si>
  <si>
    <t>Izdelavo ponudbe in izvedbo projekta je potrebno izdelati skladno z načrtom. Načrt je potrebno upoštevati v celoti (risbe, opisi in popisi).</t>
  </si>
  <si>
    <t>Ponudnik ali izvajalec je dolžan prevzeti tehnično dokumentacijo, jo pregledati in opozoriti na morebitno tehnično pomanjkljivost izvedbenih detajlov, risb, opisov ali popisov. Predloge potrdita odgovorni projektant arhitekture in investitor.</t>
  </si>
  <si>
    <t>V sklop izvajalčeve ponudbe sodijo vsi delavniški in tehnološki načrti, ki jih pred izvedbo glede tehnične pravilnosti, zahtevane kakovosti in izgleda potrdi odgovorni projektant arhitekture.</t>
  </si>
  <si>
    <t>Vzorce vseh finalnih materialov je ponudnik dolžan predložiti projektantu v potrditev. Kjer so možne alternative v izbiri materiala (finalne obloge površin, njihove obdelave, vidni in nevidni pritrdilni materiali, podkonstrukcije, vzorci potiskov, okovje, obdelave stavbnega pohištva in podobno), je pred izvedbo obvezno predložiti vzorce, ki jih potrdita odgovorni projektant arhitekture in investitor.</t>
  </si>
  <si>
    <t xml:space="preserve">V enotnih cenah je vedno potrebno zajeti dobavo, izdelavo, montažo in ves vezni ter pritrdilni material za navedeno postavko, četudi tekst postavke eksplicitno ne navaja tega. </t>
  </si>
  <si>
    <t xml:space="preserve">V ponujenih enotnih cenah je pri vseh postavkah potrebno zajeti delovne, nosilne in vse ostale odre, potrebne za izvedbo določene postavke, kakor tudi varnostna podpiranja, razpiranja in podobno, razen kjer je to izrecno drugače opredeljeno. </t>
  </si>
  <si>
    <t>V projektu navedeni proizvajalci in komercialna imena izdelkov so simbolnega značaja in za ponudnika oz. izvajalca niso obvezni. Imena so navedena z namenom, da se opredeli zahtevani  standard oz. kvaliteta določenega gradbenega proizvoda; vendar v kolikor ponudnik nudi material drugega proizvajalca mora to navesti v postavki, v nasprotnemu primeru velja da ponuja material proizvajalca, ki je naveden v projektantskemu popisu del. Ponudnik mora navesti nedvoumen naziv zamenjanega materiala oz. izdelka in njegovo ceno.</t>
  </si>
  <si>
    <t>Ponudba zajema vsa potrebna dela v projektni dokumentaciji označena z mejo obdelave, prav tako obsega tudi nekatera dela, ki se navezujejo na območje obdelave in segajo preko določene meje obdelave.</t>
  </si>
  <si>
    <t>Splošna opomba:</t>
  </si>
  <si>
    <t xml:space="preserve">Preostali del objekta objekta (za mejo obdelave) mora nemoteno obratovati! </t>
  </si>
  <si>
    <t xml:space="preserve">Zagotovljeni morajo biti vsi potrebni požarnovarnostni ukrepi in vsi ukrepi za zagotavljanje varnosti in zdravja pri delu! </t>
  </si>
  <si>
    <t>Ponudnik-izvajalec del mora pred začetkom del pregledati vso projektno dokumentacijo.</t>
  </si>
  <si>
    <t xml:space="preserve">Za vse nejasnosti ali variantne rešitve se mora obvezno posvetovati z odgovornim projektantom arhitekture oziroma investitorjem. </t>
  </si>
  <si>
    <t>Z oddajo ponudbe vsak ponudnik izjavlja, da je skrbno pregledal vse sestavne dele PZI projektne dokumentacije, da so v končni vrednosti ponudbe zajeta vsa dela in material, ki zagotavljajo popolno, zaključeno in celostno izvedbo objekta, ki ga obravnava projekt, kot tudi vsa dela, ki niso neposredno opisana ali našteta v tekstualnem delu popisa, a so kljub temu razvidna iz grafičnih prilog in ostalih sestavnih delov PZI projekta.</t>
  </si>
  <si>
    <t>Vse arhitekturne risbe, detajli in sheme elementov so del postavk gradbeno obrtniških del.</t>
  </si>
  <si>
    <t xml:space="preserve">Za vse  vidne elemente je potrebna predhodna vskladitev obdelav, barv in materialov z arhitektom. </t>
  </si>
  <si>
    <t>Načrte in detajle izvajalec predhodno natančno pregleda in v primeru nejasnosti in na eventuelne  pomanjkljivosti, kot gradbeni strokovnjak  opozori projektanta. 
Še posebno pozornost je potrebno posvetiti pri preprečevanju toplotnih mostov, izvedbi hidroizolacij in odvodnjavanja, izvedbi dilatacij, zagotavljanju ustrezne zvočne izolativnosti. Vgrajeni materiali morajo skladni z zahtevami iz študije požarne varnosti za omenjeni objekt!</t>
  </si>
  <si>
    <t>Vsa pripravljalna, spremna in zaključna dela, potrebni montažni in tesnilni material ter podkonstrukcije so del posameznih postavk.</t>
  </si>
  <si>
    <t>Vsa dela morajo biti izvedena kvalitetno, iz   materialov z zahtevanimi lastnostmi, z atesti.</t>
  </si>
  <si>
    <t>Vsaka opisana pozicija je mišljena kompletno z   vsemi deli, materialom in transporti za   vgrajen oz. montiran izdelek.</t>
  </si>
  <si>
    <t>Vsi potrebni odri za izdelavo (delovni, lovilni, varovalni,..) so upoštevani v   enotnih cenah tangiranih pozicij in se ne  obračunajo posebej!</t>
  </si>
  <si>
    <t>Vsak izvajalec mora po končani svoji fazi očistiti in odstraniti vse odpadke z odvozom na komunalno deponijo, s plačilom vseh stroškov za koriščenje deponije.</t>
  </si>
  <si>
    <t>Izvajalec je dolžan izvesti vsa pripravljalna dela, organizacijo gradbišča, ustrezno varnost in zaščito gradbišča!</t>
  </si>
  <si>
    <t>Za serijske elemente je obvezna predhodna dobava vzorčnega kosa, ki ga potrdi arhitekt. Obvezna je tudi preveritev dejanskih mer na licu mesta in posledična prilagoditev elementov in njihove montaže ob predhodni potrditvi arhitekta! Za vse večje jeklene dele se izdela, skladno s predpisi ustrezne ozemljitve, nevidno pritrjene in speljane na splošno ozemljitev objekta. Pripadajoči arhitekturni detajli in sheme elementov (obvezno glej sheme) so del vsebine posameznih postavk.</t>
  </si>
  <si>
    <t>Splošne opombe:</t>
  </si>
  <si>
    <t xml:space="preserve">Pripravljalna dela </t>
  </si>
  <si>
    <t xml:space="preserve">Sestavni del ponudbe oz. popisov so tudi vsa pripravljalna dela pred začetkom izvajanja del, kakor tudi vsa zaključna dela po koncu izvajanja del. V okviru teh del je potrebno predvideti zunanji dostop za delavce gradbišča preko začasnega stopnišča na fasadi objekta. </t>
  </si>
  <si>
    <t xml:space="preserve">Omejitve v času izvajanja del </t>
  </si>
  <si>
    <t xml:space="preserve">Oddelek se nahaja v zgradbi št. 3, kjer so bili pred leti prostori Oddelka za očesne bolezni. Trenutno se prostori uporabljajo kot nadomestni-začasni prostori Oddelka za  patologijo.  
Dela se bodo izvajala v živem objektu, kar pomenim da bo potrebno dela prilagoditi delovnemu procesu na oddelkov v zgradbi. Prav tako je potrebno delo na objektu organizirati tako, da ne bo moten delovni proces v ostalih zgradbah oziroma oddelkih v UKC Maribor. 
Delo in dostava materiala ter opreme na gradbišče morata biti organizirana tako, da ne motita dostopa urgentnih vozil do vhodov v ostale objekte. </t>
  </si>
  <si>
    <t xml:space="preserve">V popisih morajo biti zajeta tudi vsa tista dela, ki bodo začasno potrebna tekom izvajanja investicije in bodo omogočala nemoteno in varno izvajanje del na gradbišču in istočasno nemoteno opravljanje zdravstvenega procesa na oddelku in v ostalih zgradbah ter oddelkih. Mišljene so predvsem določene zapore, prevezave vseh vrst instalacij, zaščita pred prahom, izdelave prebojev, navezave na obstoječe instalacije, premostitve, preselitve prostorov itd. </t>
  </si>
  <si>
    <t>V projektni dokumentaciji morajo biti predvidene zaščite spodnjih prostorov pred vdorom umazanije, ki bo padala iz stropa ob izvajanju del v zgornjem nadstropju. V kolikor bo potrebno naj se v projektu predvidijo tudi posamezne delne izpraznitve spodnjih prostorov za čas posega na nekem območju. Spodnje etaže se v celoti ne da preseliti na začasno lokacijo.</t>
  </si>
  <si>
    <t xml:space="preserve">V popisih mora biti zajeto tudi delo izven rednega delovnega časa (popoldan, ponoči, sobote, nedelje, prazniki) v primerih, ko ne bo mogoče zaradi rednega dela oddelkov v UKC Maribor organizirati dela v rednem času. V nočnem času med 22. in 6. uro dela niso dovoljena, razen v izjemnih primerih, ko to zahteva tehnologija dela in so dela vnaprej dogovorjena s predstojniki oddelkov in vodstvom UKC Maribor.  
 </t>
  </si>
  <si>
    <t xml:space="preserve">Med izvajanjem del je izbrani ponudnik dolžan sodelovati s pooblaščenimi osebami naročnika. Med izvajanjem del je izbrani ponudnik dolžan sodelovati s pooblaščenimi osebami naročnika. </t>
  </si>
  <si>
    <t xml:space="preserve">Območje bolnišnice </t>
  </si>
  <si>
    <t xml:space="preserve">Na območju UKC Maribor je v veljavi parkirni red za katerega skrbi podjetje GH Park, d.o.o. Naročnik ne more izvajalcem del zagotoviti parkiranja na območju UKC  Maribor. Izvajalcu del bo omogočen brezplačni dostop na gradbišče za potrebe dostave materiala in opreme. Izbrani ponudnik mora za sebe in za svoje podizvajalce dogovoriti način, možnost dostopa in način parkiranja v notranjosti UKC Maribor neposredno z upravljavcem parkirišč GH Park,d.o.o. </t>
  </si>
  <si>
    <t xml:space="preserve">Na območju UKC Maribor, razen na območju določenem za potrebe gradbišča, ni mogoče organizirati začasnih in trajnih deponij materiala. Izvajalec del mora poskrbeti za sprotni odvoz embalaže, gradbenih odpadkov in ostalega odpadnega materiala. </t>
  </si>
  <si>
    <t>V popisih so zajeta vsa dela skupaj z vsemi dobavami, dvigi, spusti, transporti in montažami, na celotni transportni poti od proizvajalca do mesta montaže. Glede na predviden čas gradnje, mora ponudnik izdelati terminski načrt izvedbe investicije. Prav tako mora izvajalec izdelati projekt priprave dela z načrtom organizacije gradbišča in ukrepi za nemoteno delovanje naročnikove dejavnosti in ga predati naročniku v potrditev.</t>
  </si>
  <si>
    <t xml:space="preserve">Izvajalec mora zagotoviti pridobitev in izročitev vseh potrebnih listin oziroma soglasij, mnenj, ekspertiz in dovoljenj, uporabnega dovoljenja, obratovalnih dovoljenj, garancijskih listin, kakor tudi vseh ostalih potrebnih listin in jih predati naročniku. </t>
  </si>
  <si>
    <t xml:space="preserve">Vsa projektirana in vgrajena oprema oziroma naprave v prostorih in ob objektu mora biti take kvalitete in strokovne vgradnje, da ne povzroča poškodb na opremi, napravah in ostalih vgrajenih elementih drugih dobaviteljev naprav in opreme. </t>
  </si>
  <si>
    <t>REKAPITULACIJA GRADBENA IN OBRTNIŠKA DELA</t>
  </si>
  <si>
    <t>A/ GRADBENA DELA</t>
  </si>
  <si>
    <t>B/ OBRTNA DELA</t>
  </si>
  <si>
    <t>S K U P A J :</t>
  </si>
  <si>
    <t>Davek na dodano vrednost ( DDV) :</t>
  </si>
  <si>
    <r>
      <t xml:space="preserve">SKUPAJ  </t>
    </r>
    <r>
      <rPr>
        <sz val="14"/>
        <rFont val="Arial"/>
        <family val="2"/>
        <charset val="238"/>
      </rPr>
      <t>z DDV :</t>
    </r>
  </si>
  <si>
    <t>* inštalacije,</t>
  </si>
  <si>
    <t>* komunalne prispevke,</t>
  </si>
  <si>
    <t>* razna soglasja,</t>
  </si>
  <si>
    <t>* notranjo opremo,</t>
  </si>
  <si>
    <t>* nadzor,</t>
  </si>
  <si>
    <t>A.) GRADBENA DELA</t>
  </si>
  <si>
    <t>ODSTRANITVENA DELA</t>
  </si>
  <si>
    <t>SKUPAJ GRADBENA DELA:</t>
  </si>
  <si>
    <t>B.)  OBRTNA DELA</t>
  </si>
  <si>
    <t>KROVSKO-KLEPARSKA DELA</t>
  </si>
  <si>
    <t>KLJUČAVNIČARSKA DELA</t>
  </si>
  <si>
    <t>PLAVAJOČI PODI IN ESTRIHI</t>
  </si>
  <si>
    <t>KERAMIČARSKA DELA</t>
  </si>
  <si>
    <t>PODI-TLAKI</t>
  </si>
  <si>
    <t>NOTRANJA VRATA</t>
  </si>
  <si>
    <t>ALU STEKLENE STENE IN VRATA</t>
  </si>
  <si>
    <t>SUHOMONTAŽNI STROPOVI</t>
  </si>
  <si>
    <t>SUHOMONTAŽNE STENE</t>
  </si>
  <si>
    <t>SLIKOPLESKARSKA DELA</t>
  </si>
  <si>
    <t>POŽARNA OPREMA</t>
  </si>
  <si>
    <t>RAZNA DELA</t>
  </si>
  <si>
    <t>SKUPAJ OBRTNA DELA:</t>
  </si>
  <si>
    <t>Post. št.</t>
  </si>
  <si>
    <t>Opis</t>
  </si>
  <si>
    <t>Enota</t>
  </si>
  <si>
    <t>Količina</t>
  </si>
  <si>
    <t>Cena/
enoto</t>
  </si>
  <si>
    <t xml:space="preserve">Skupaj 
</t>
  </si>
  <si>
    <t>1.</t>
  </si>
  <si>
    <t xml:space="preserve">Objekt se bo gradil po etapah; kar je potrebno upoštevati v ponudbi! </t>
  </si>
  <si>
    <t>2.</t>
  </si>
  <si>
    <t xml:space="preserve">Za začasno delovanje posamezne etape morajo biti zagotovljeni vsi potrebni požarnovarnostni ukrepi in vsi ukrepi za zagotavljanje varnosti in zdravja pri delu! </t>
  </si>
  <si>
    <t>3.</t>
  </si>
  <si>
    <t>4.</t>
  </si>
  <si>
    <t>5.</t>
  </si>
  <si>
    <t>6.</t>
  </si>
  <si>
    <t>7.</t>
  </si>
  <si>
    <t>8.</t>
  </si>
  <si>
    <t>9.</t>
  </si>
  <si>
    <t>10.</t>
  </si>
  <si>
    <t>11.</t>
  </si>
  <si>
    <t>12.</t>
  </si>
  <si>
    <t>13.</t>
  </si>
  <si>
    <t>14.</t>
  </si>
  <si>
    <t>15.</t>
  </si>
  <si>
    <t>Za serijske elemente je obvezna izdelava vzorčnega kosa, ki ga potrdi arhitekt. Obvezna je tudi preveritev dejanskih mer na licu mesta in posledična prilagoditev elementov in njihove montaže ob predhodni potrditvi arhitekta! Za vse večje jeklene dele se izdela, skladno s predpisi ustrezne ozemljitve, nevidno pritrjene in speljane na splošno ozemljitev objekta. Pripadajoči arhitekturni detajli in sheme elementov (obvezno glej sheme) so del vsebine posameznih postavk.</t>
  </si>
  <si>
    <t>A/1.0</t>
  </si>
  <si>
    <t>PREDDELA IN PRIPRAVLJALNA DELA</t>
  </si>
  <si>
    <t xml:space="preserve">•Pri formiranju cen upoštevati splošne opise in razpisne pogoje! 
</t>
  </si>
  <si>
    <t>►PRIPRAVA GRADBIŠČA  S SPREMLJAJOČIMI DELI</t>
  </si>
  <si>
    <t>kpl</t>
  </si>
  <si>
    <t xml:space="preserve">Kompletna izdelava Varnostnega načrta gradbišča in izdelava koordinacijskega načrta gradbišča s terminskim planom.
</t>
  </si>
  <si>
    <t>►VARNOSTNI NAČRT</t>
  </si>
  <si>
    <t xml:space="preserve">Koordinacija VD  z uporabnikom, izvajalci, nadzorom in projektantom!
</t>
  </si>
  <si>
    <t>►KOORDINACIJA VD</t>
  </si>
  <si>
    <t xml:space="preserve">Pregled obstoječega stanje objekta pred pričetkom izvajanja del in evidentiranje poškodb, razpok in ostalih obstoječih poškodb, prostorov in celotne zgradbe št. 2 , kakor tudi sosednjih zgradb!
</t>
  </si>
  <si>
    <t xml:space="preserve">►PREGLED IN EVIDENTIRANJE OBST. STANJA </t>
  </si>
  <si>
    <t xml:space="preserve">Kompletna izdelava zunanjega dostopa za delavce gradbišča preko začasnega stopnišča na fasadi objekta; vključno z vsemi deli in materialom ter vzpostavitev predhodnega stanja po zaključku del!
</t>
  </si>
  <si>
    <t>►UREDITEV GRADBIŠČNEGA DOSTOPA</t>
  </si>
  <si>
    <t xml:space="preserve">Pred pričetkom projektiranja mora izbrani izvajalec del narediti sondažne vrtine obstoječe talne plošče, tako da se ugotovi dejanska struktura talne plošče. 
Na osnovi ugotovljenih dejstev se poiščejo ustrezne tehnične rešitve za ojačitve in obnovo nosilnosti obstoječe talne plošče. 
Izdelavo sondažnih izvrtin v obstoječih talnih ploščah morajo ponudniki zajeti v svoji ponudbi. 
Obračun v kpl za vse potrebne sondažne odprtine (število določita projektant gradbenih konstrukcij in odgovorni nadzornik)! </t>
  </si>
  <si>
    <t>►IZDELAVA SONDAŽNIH ODPRTIN TAL. PLOŠČE</t>
  </si>
  <si>
    <t>SKUPAJ PREDDELA IN PRIPRAVLJALNA DELA:</t>
  </si>
  <si>
    <t>A/2.</t>
  </si>
  <si>
    <t xml:space="preserve">• Pri formiranju cen upoštevati splošne opise in razpisne pogoje! 
</t>
  </si>
  <si>
    <t>V postavkah rušitvenih del zajeti tudi vsa potrebna podpiranja ter zaščito pred prašenjem okolice!</t>
  </si>
  <si>
    <t>Pri rušitvenih delih je potrebno upoštevati veljavne predpise.</t>
  </si>
  <si>
    <t>Ves odpadni material sortirati na gradbiščni deponiji in sproti transportirati na organizirano deponijo, obrat za reciklažo ali mestni odpad z upoštevanjem pravilnika o ravnanju z gradbenimi  odpadki!  Obrat za reciklažo ali organizirano komunalno deponijo izbere izvajalec, katerega stroški so tudi komunalne takse in okoljevarstveni dodatki.</t>
  </si>
  <si>
    <t>V ceni posamezne postavke je zajet tudi sortiranje in odvoz odpadkov k pooblaščenemu zbiralcu gradbenih odpadkov; vključno s plačilom vseh stroškov!</t>
  </si>
  <si>
    <t xml:space="preserve">► ODSTRANITEV PLOČEVINASTE KRITINE </t>
  </si>
  <si>
    <t>m2</t>
  </si>
  <si>
    <t xml:space="preserve">► ODSTRANITEV LESENEGA OPAŽA </t>
  </si>
  <si>
    <t xml:space="preserve">► ODSTRANITEV KRITINE </t>
  </si>
  <si>
    <t>ocenjeno</t>
  </si>
  <si>
    <t xml:space="preserve">► ODSTRANITEV DELA STREŠNE KONSTRUKCIJE  </t>
  </si>
  <si>
    <t>preboji za prehod inštalacij</t>
  </si>
  <si>
    <t>kos</t>
  </si>
  <si>
    <t>► ODSTRANITEV TAL. OBLOG (umetni tlaki)</t>
  </si>
  <si>
    <t xml:space="preserve">Kompletna odstranitev obstoječih tlakov; vključno s podlogo (plavajoči pod: betonski estrih, ločilna folija, izolacija) ter s prenosom ruševin do odlagališča na dvorišču. 
Obračun v m2.
</t>
  </si>
  <si>
    <t>► ODSTRANITEV TAL. OBLOG (ker. tlak s podlago)</t>
  </si>
  <si>
    <t xml:space="preserve">Kompletna odstranitev obstoječe stenske keramične obloge; vključno s sortiranjem ter s prenosom ruševin do odlagališča na dvorišču. 
Obračun v m2.
</t>
  </si>
  <si>
    <t>► ODSTRANITEV KERAMIČNE STENSKE OBLOGE</t>
  </si>
  <si>
    <t>► ODSTRANITEV OMETA</t>
  </si>
  <si>
    <t>► ODSTRANITEV STROPNE OBLOGE</t>
  </si>
  <si>
    <t>► ODSTRANITEV PREGRADNIH STEN deb. 15-18 cm</t>
  </si>
  <si>
    <t>► ODSTRANITEV PREGRADNIH STEN deb. 20-22 cm</t>
  </si>
  <si>
    <t>►ODSTRANITEV VRAT; vel. do  3m2</t>
  </si>
  <si>
    <t xml:space="preserve">Kompletna odstranitev obstoječih vrat; vključno s prenosom ruševin do odlagališča na dvorišču. 
Obračun v m2. 
</t>
  </si>
  <si>
    <t>►ODSTRANITEV VRAT; vel. nad  3m2</t>
  </si>
  <si>
    <t>►ODSTR. ZASTEKLJENIH IZDELKOV; vel. do  3m2</t>
  </si>
  <si>
    <t>►ODSTR. ZASTEKLJENIH IZDELKOV; vel. nad 3m2</t>
  </si>
  <si>
    <t>►PAZLJIVA ODSTR. PLOČEVINASTIH OBROB</t>
  </si>
  <si>
    <t>m3</t>
  </si>
  <si>
    <t>► PREBOJ 20 x 20 cm, v steni deb. 15-18 cm</t>
  </si>
  <si>
    <t>► PREBOJ 35 x 25 cm, v steni deb. 15-18 cm</t>
  </si>
  <si>
    <t>► PREBOJ 65 x 30 cm, v steni deb. 15-18 cm</t>
  </si>
  <si>
    <t>► PREBOJ 32 x 32 cm, v steni deb. 20-22 cm</t>
  </si>
  <si>
    <t>► PREBOJ 25 x 25 cm, v zidu deb. 25-28 cm</t>
  </si>
  <si>
    <t>► PREBOJ 20 x 20 cm, v zidu deb. 30-35 cm</t>
  </si>
  <si>
    <t>► PREBOJ 25 x 25 cm, v zidu deb. 30-35 cm</t>
  </si>
  <si>
    <t>► PREBOJ 55 x 30 cm, v zidu deb. 45-50 cm</t>
  </si>
  <si>
    <t>► PREBOJ 20 x 20 cm, v zidu deb. 50-55 cm</t>
  </si>
  <si>
    <t>► PREBOJ 25 x 25 cm, v zidu deb. 50-55 cm</t>
  </si>
  <si>
    <t>► PREBOJ 28 x 28 cm, v zidu deb. 50-55 cm</t>
  </si>
  <si>
    <t>► PREBOJ 40 x 20 cm, v zidu deb. 50-55 cm</t>
  </si>
  <si>
    <t>► PREBOJ 50 x 25 cm, v zidu deb. 50-55 cm</t>
  </si>
  <si>
    <t>► PREBOJ 45 x 35 cm, v zidu deb. 50-55 cm</t>
  </si>
  <si>
    <t>► PREBOJ 60 x 30 cm, v zidu deb. 50-55 cm</t>
  </si>
  <si>
    <t>► PREBOJ 85 x 25 cm, v zidu deb. 50-55 cm</t>
  </si>
  <si>
    <t>► PREBOJ 86 x 45 cm, v zidu deb. 50-55 cm</t>
  </si>
  <si>
    <t>Kompletno dolbenje obstoječih pretežno opečnih zidov za potrebe novega razvoda inštalacij; vključno s prenosom ruševin do odlagališča na dvorišču. 
Obračun v m1; vključno z naknadno zidarsko obdelavo utora.</t>
  </si>
  <si>
    <t>► DOLBENJE UTORA 5 x 3 cm</t>
  </si>
  <si>
    <t>m'</t>
  </si>
  <si>
    <t>► DOLBENJE UTORA 5 x 5 cm</t>
  </si>
  <si>
    <t>► DOLBENJE UTORA 10 x 5 cm</t>
  </si>
  <si>
    <t>► DOLBENJE UTORA 10 x 10 cm</t>
  </si>
  <si>
    <t>► DOLBENJE UTORA 20 x 15 cm</t>
  </si>
  <si>
    <t>► DOLBENJE UTORA 20 x 20 cm</t>
  </si>
  <si>
    <t>► DOLBENJE UTORA 30 x 20 cm</t>
  </si>
  <si>
    <r>
      <t>m</t>
    </r>
    <r>
      <rPr>
        <vertAlign val="superscript"/>
        <sz val="10"/>
        <rFont val="Arial"/>
        <family val="2"/>
        <charset val="238"/>
      </rPr>
      <t>2</t>
    </r>
  </si>
  <si>
    <t>►ODSTRANITEV UMIVALNIKOV</t>
  </si>
  <si>
    <t>►ODSTRANITEV WC ŠKOLJK + KOTLIČKOV</t>
  </si>
  <si>
    <t>►ODSTRANITEV TUŠ KADI</t>
  </si>
  <si>
    <t>►ODSTRANITEV KOPALNIH KADI</t>
  </si>
  <si>
    <t>►PAZLJIVA DEM. IN PONOVNA MONTAŽA OPREME</t>
  </si>
  <si>
    <t>ur</t>
  </si>
  <si>
    <t xml:space="preserve">Kompletna odstranitev obstoječe opreme; katera ni predvidena za ponovno uporabo.
Obračun v urah.
</t>
  </si>
  <si>
    <t>►DEMONTAŽA OPREME</t>
  </si>
  <si>
    <t>SKUPAJ ODSTRANITVENA DELA:</t>
  </si>
  <si>
    <t>A/3.</t>
  </si>
  <si>
    <t>BETONSKA DELA</t>
  </si>
  <si>
    <t>Splošno:</t>
  </si>
  <si>
    <t>Betonska dela splošno: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Vgrajeno betonsko jeklo ne sme biti rjasto.
Izvajalec mora pustiti v vseh betonskih konstrukcijah odprtine za montažo instalacij. Stike stari novi beton je premazati z ELASTOSILOM ali podobnim drugim proizvodom enake kvalitete (kar se ne obračunava posebej). 
Odprtine v betonu velikosti do 0,5 m2 se ne odbijajo, opaž škatle se ne obračunava posebej. 
Splošno o izgledu betonov:  Vsi betoni morajo biti izdelani v  kvalitetnem opažu in ravni. Betoni, ki niso ometani se samo barvajo. Vse betonske površine mora izvajalec predati polnoma ravne, vse neravnine, ki bi jih bilo eventuelno potrebno izravnati  bodo upoštevane kot nekvalitene  in gredo na račun izvajalca betonskih del!</t>
  </si>
  <si>
    <t>-pred začetkom izvajanja pogodbenih del mora izvajalec predložiti tehnološki elaborat s tehnologijo gradnje, katerega mora potrditi statik in investitor,</t>
  </si>
  <si>
    <t>-vse pozicije veljajo neglede na različnost in lokacijo etaž,</t>
  </si>
  <si>
    <t xml:space="preserve">-če v popisu del ni zajetih odgovarjajočih postavk,  je v vseh betonskih elementih v cenah za enoto mere zajeti tudi izvedbo odprtin in utorov v stropnih in stenskih ploščah za stebre ograj, sider za kovinsko konstrukcij, sider za dvigalo, prehodov instalacij in podobnih, ki so bili poznani pred izvedbo dela, </t>
  </si>
  <si>
    <t>*</t>
  </si>
  <si>
    <t>Betonska dela se morajo izvajati po določilih veljavnih tehničnih predpisih in normativih v soglasju s SIST EN 206-1 (uporaba skupaj s SIST 1026),</t>
  </si>
  <si>
    <t>V primeru da posamezne postavke v popisu ne zajemajo celotnega opisa potrebnega za funkcionalno dokončanje dela, mora ponudnik izvedbo le tega vključiti v ceno na enoto!</t>
  </si>
  <si>
    <t xml:space="preserve">V ceni/enoto je zajeti: </t>
  </si>
  <si>
    <t>- vso potrebno dokumentacija za začetek del,</t>
  </si>
  <si>
    <t>- vsa potrebna pripravljalna in pospravljalna dela,</t>
  </si>
  <si>
    <t>-  vse ukrepe za zaščito delavcev na gradbišču, skladno z veljavnimi predpisi s področja varnosti in zdravja pri delu,</t>
  </si>
  <si>
    <t>-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</si>
  <si>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 snemanje potrebnih izmer na gradbišču in po načrtih,</t>
  </si>
  <si>
    <t>-  prenos in obeleževanje višinskih točk na objektu,</t>
  </si>
  <si>
    <t>- ves potrebni material: glavni, pomožni, pritrdilni in vezni material,</t>
  </si>
  <si>
    <t>- vse potrebne transporte in prenose,</t>
  </si>
  <si>
    <t>- potrebni delovni odri,</t>
  </si>
  <si>
    <t>- ustrezno začasno skladiščenje na delovišču,</t>
  </si>
  <si>
    <t>- vsa potrebna pomožna sredstva za montažo in demontažo na objektu,</t>
  </si>
  <si>
    <t>- uporabo vse potrebne mehanizacije ali drugih delovnih sredstev z vsemi stroški povezanimi s tem,</t>
  </si>
  <si>
    <t>- usklajevanje z osnovnim načrtom in posvetovanje s projektantom in geologom,</t>
  </si>
  <si>
    <t>- vso potrebno delo do končnega izdelka,</t>
  </si>
  <si>
    <t>- vsa potrebna dokazovanja kakovosti materiala, pravilnega načina izvedbe in izvedenih del (certifikati uporabljenih materialov, meritve tlačne trdnosti, poročila, itd.),</t>
  </si>
  <si>
    <t>-  vse potrebne zunanje in notranje kontrole kakovosti,</t>
  </si>
  <si>
    <t>- terminsko usklajevanje del z ostalimi izvajalci na objektu,</t>
  </si>
  <si>
    <t>- vse potrebne ukrepe za doseganje zahtevane kakovosti in rokov iz potrjenega terminskega plana izvajalca,</t>
  </si>
  <si>
    <t>- popravilo morebitne povzročene škode ostalim izvajalcem na gradbišču (popravila zidov oz. oblog sten).</t>
  </si>
  <si>
    <t>- čiščenje prostorov, nakladanje in odvoz odpadnega materiala na stalno deponijo,</t>
  </si>
  <si>
    <t>- plačilo komunalnega prispevka za stalno deponijo odpadnega materiala,</t>
  </si>
  <si>
    <t>-vso potrebno dokumentacijo o izvedenih delih.</t>
  </si>
  <si>
    <t>Izvajalec je dolžan izdelati projekt izvajanja betonskih konstrukcij skladno s standardom SIST EN 13670</t>
  </si>
  <si>
    <t xml:space="preserve">Kompletna dobava in vgrajevanje betona  v armirane betonske konstrukcije; vključno z napravo betona,  z vsemi transporti,  z vgrajevanjem, zgostitvijo in nego betona ter z vsemi pomožnimi deli.
Izvedba po navodilih projektanta gradbenih konstrukcij.
Obračun v m3; vključno s potrebno zagladitvijo!
</t>
  </si>
  <si>
    <t>Beton C25/30, Cl 0.2, Dmax 16, S4</t>
  </si>
  <si>
    <r>
      <t xml:space="preserve">► A. B. PLOŠČA C 25/30 deb. 12 cm </t>
    </r>
    <r>
      <rPr>
        <sz val="10"/>
        <rFont val="Arial Narrow"/>
        <family val="2"/>
        <charset val="238"/>
      </rPr>
      <t>(streha nad dvg 1.)</t>
    </r>
  </si>
  <si>
    <t xml:space="preserve">Kompletna dobava in vgrajevanje betona, v armirane konstrukcije (ob raznih prehodih, prebojih in podobno);  vključno z napravo betona, z vsemi pomožnimi deli in transportom do mesta vgrajevanja. 
</t>
  </si>
  <si>
    <r>
      <t xml:space="preserve">► BETON C 25/30 </t>
    </r>
    <r>
      <rPr>
        <sz val="10"/>
        <rFont val="Arial Narrow"/>
        <family val="2"/>
        <charset val="238"/>
      </rPr>
      <t>(razna dela)</t>
    </r>
  </si>
  <si>
    <t>Dobava, rezanje, krivljenje in polaganje ter vezanje armature, z vsemi pomožnimi deli, transporti in prenosi na objektu do mesta vgrajevanja (srednje zahtevna armatura). V ceni upoštevati tudi ves vezni material za vezanje armature, potrebne podložke za armaturo, ki zagotavljajo zadostno zaščitno debelino po projektu gradbenih konstrukcij!</t>
  </si>
  <si>
    <t>ocenjeno!</t>
  </si>
  <si>
    <t>► REBRASTA ARMATURA S 500</t>
  </si>
  <si>
    <t>kg</t>
  </si>
  <si>
    <t xml:space="preserve">Dobava, rezanje in polaganje armature, z vsemi pomožnimi deli, transporti in prenosi na objektu do mesta vgrajevanja (srednje zahtevna armatura). V ceni upoštevati tudi ves vezni material za vezanje armature, potrebne podložke za armaturo, ki zagotavljajo zadostno zaščitno debelino po projektu gradbenih konstrukcij!
Obračun v kg (po razrezu)! 
</t>
  </si>
  <si>
    <t>► MREŽNA ARMATURA S 500</t>
  </si>
  <si>
    <t>SKUPAJ BETONSKA DELA:</t>
  </si>
  <si>
    <t>A/4.</t>
  </si>
  <si>
    <t>TESARSKA DELA</t>
  </si>
  <si>
    <t xml:space="preserve">•Pri formiranju cen upoštevati splošne opise in razpisne pogoje! </t>
  </si>
  <si>
    <t>Opaži morajo biti izdelani točno po merah v načrtu, z vsemi potrebnimi podporami, horizontalno in vertikalno povezavo, tako da so stabilni in sposobni za obtežbo z betonom. Notranje površine morajo biti čiste in ravne.</t>
  </si>
  <si>
    <t>Opaži morajo biti izdelani tako da se razopaževanje opravi brez pretresov in poškodovanja konstrukcije in opažev samih.</t>
  </si>
  <si>
    <t>Obračun se vrši po opisu v posamezni postavki, s tem da se upoštevajo pri obračunu notranje površine opažev, to je vidne površine konstrukcije.</t>
  </si>
  <si>
    <t>Standardi za tesarska dela vsebujejo poleg izdelave same, po opisu v posameznem opisu, še vsa potrebna pomožna dela, zlasti:</t>
  </si>
  <si>
    <t>a.) dela in ukrepe po določilih veljavnih predpisov varstva pri delu.</t>
  </si>
  <si>
    <t>b.) snemanje potrebnih izmer na mestu samem.</t>
  </si>
  <si>
    <t>c.) postavitev, premeščanje in odstranitev premičnih odrov višine do 2 m2, potrebnih za napravo tesarskih del.</t>
  </si>
  <si>
    <t>d.) zbiranje in sortiranje lesa po dimenzijah.</t>
  </si>
  <si>
    <t>Opis dela: kulkulativni elementi - kar mora biti zajeto v cenah posameznih postavk za izvedbo tesarskih del.</t>
  </si>
  <si>
    <t>a.) naprava opažev po opisu v posamezni postavki z vsemi prenosi in transporti vsega potrebnega materiala do mesta opaževanja in pospravljanje po končanih delih, vključno z nakladanjem in odvozom vsega opažnega in drugega materiala potrebnega za izvedbo tesarskih del po opisu:</t>
  </si>
  <si>
    <t>b.) podpiranje, zavetrovanje in vezanje opažev,</t>
  </si>
  <si>
    <t>c.) razopaževanje,</t>
  </si>
  <si>
    <t>d.) ruvanje žičnikov, čiščenje opažev, odnos lesa v deponijo ter sortiranje po dimenzijah,</t>
  </si>
  <si>
    <t>e.) vsa pomožna dela potrebna za izvedbo tesarskih del po opisu ( kot je npr: zarisovanje, obeleževanje in prenos višinskih točk in podobno, montaža in demontaža raznih profilov, montaža in demontaža vseh pomožnih odrov za izvedbo tesarskih del…) ter odovoz vsega opažnega materiala v deponijo izvajalca.</t>
  </si>
  <si>
    <t>Ravnost in vertikalnost betonskih konstrukcij po DIN normah za tovrstne objekte.</t>
  </si>
  <si>
    <t>V ceni za enoto je treba poleg del, ki so opisana v posamezni postavki ter del in ukrepov iz predhodne točke, upoštevati še:</t>
  </si>
  <si>
    <t xml:space="preserve"> - dobavo lesa in opažnih elementov, pritrdilnega, veznega in pomožnega materjala, z vsemi transporti in manipulativnimi stroški;</t>
  </si>
  <si>
    <t xml:space="preserve"> - vse notranje transporte.</t>
  </si>
  <si>
    <t>Istočasno z izdelavo opažev se polagajo v opaže tudi razvodi in doze za elektroinstalacije.</t>
  </si>
  <si>
    <t>Odri:</t>
  </si>
  <si>
    <t>Za vse odre je izdelati statični izračun s strani odgovornega statika. Odre je izdelati, pregledovati in voditi dokumentacijo v skladu s predpisi.</t>
  </si>
  <si>
    <t>Vsi odri na zgradbi morajo biti napravljeni, premeščeni in odstranjeni z delavci predpisane kvalifikacije in pod nadzorstvom odgovorne strokovne osebe.</t>
  </si>
  <si>
    <t>Ves materiala za napravo odrov mora biti kvaliteten in ustreznih dimenzij, kar je treba pred vgraditvijo preveriti.</t>
  </si>
  <si>
    <t>Pred uporabo ter vsaj enkrat tedensko med uporabo in pred ponovno uporabo po daljši prekinitvi del, mora  vse odre pregledati odgovorna strokovna oseba.</t>
  </si>
  <si>
    <t>Pred izvedbo opažev je preveriti in upoštevati vsa navodila in opombe, ki so navedene pri AB delih.</t>
  </si>
  <si>
    <t>Eventuelne distančne cevke je potrebno po odstranitvi opaža izbiti in zatesniti z materialom, ki zagotavlja vodotesnost.</t>
  </si>
  <si>
    <t xml:space="preserve"> V primeru da posamezne postavke v popisu ne zajemajo celotnega opisa potrebnega za funkcionalno dokončanje dela, mora ponudnik izvedbo le tega vključiti v ceno na enoto!</t>
  </si>
  <si>
    <t>Enotne cene morajo vsebovati:</t>
  </si>
  <si>
    <t>-</t>
  </si>
  <si>
    <t>vsa potrebna dokumentacija za začetek del.</t>
  </si>
  <si>
    <t>vsa potrebna pripravljalna in pospravljalna dela</t>
  </si>
  <si>
    <t>pregled in čiščenje podloge.</t>
  </si>
  <si>
    <t>snemanje potrebnih izmer na gradbišču in po načrtih.</t>
  </si>
  <si>
    <t>prenos in obeleževanje višinskih točk na objektu.</t>
  </si>
  <si>
    <t>po potrebi izdelava vzorca in vgradnja le-tega na objektu.</t>
  </si>
  <si>
    <t>ves potrebni material: glavni, pomožni, pritrdilni in vezni material.</t>
  </si>
  <si>
    <t>vse potrebne transporte in prenose.</t>
  </si>
  <si>
    <t>potrebne delovne odre,</t>
  </si>
  <si>
    <t>ustrezno začasno skladiščenje na delovišču.</t>
  </si>
  <si>
    <t>vsa potrebna pomožna sredstva za montažo in demontažo na objektu.</t>
  </si>
  <si>
    <t>uporabo vse potrebne mehanizacije ali drugih delovnih sredstev z vsemi stroški povezanimi s tem.</t>
  </si>
  <si>
    <t>usklajevanje z osnovnim načrtom in posvetovanje s projektantom.</t>
  </si>
  <si>
    <t>vso potrebno delo do končnega izdelka.</t>
  </si>
  <si>
    <t>vso potrebno zunanje (tehnolog, laboratorij) in notranje kontrole kakovosti.</t>
  </si>
  <si>
    <t>vsa potrebna dokazovanja kakovosti materiala, pravilnega načina izvedbe in izvedenih del (certifikati uporabljenih materialov, meritve tlačne trdnosti, poročila, itd.).</t>
  </si>
  <si>
    <t>terminsko usklajevanje del z ostalimi izvajalci na objektu.</t>
  </si>
  <si>
    <t>vse potrebne ukrepe za doseganje zahtevane kakovosti in rokov iz potrjenega terminskega plana izvajalca.</t>
  </si>
  <si>
    <t>popravilo morebitne povzročene škode ostalim izvajalcem na gradbišču.</t>
  </si>
  <si>
    <t>čiščenje prostorov, nakladanje in odvoz odpadnega materiala na stalno deponijo.</t>
  </si>
  <si>
    <t>plačilo komunalnega prispevka za stalno deponijo odpadnega materiala.</t>
  </si>
  <si>
    <t>vsi ukrepi za zaščito delavcev na gradbišču, skladno z veljavnimi predpisi s področja varnosti in zdravja pri delu.</t>
  </si>
  <si>
    <t>izdelava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</si>
  <si>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vsa potrebno dokumentacijo o izvedenih delih.</t>
  </si>
  <si>
    <r>
      <t>►OPAŽ ROBA PLOŠČE  DEB. DO 15 CM</t>
    </r>
    <r>
      <rPr>
        <sz val="10"/>
        <rFont val="Arial"/>
        <family val="2"/>
        <charset val="238"/>
      </rPr>
      <t xml:space="preserve"> (streha dvg1 )</t>
    </r>
  </si>
  <si>
    <t>m1</t>
  </si>
  <si>
    <t xml:space="preserve">►LESENA STREŠNA KONSTRUKCIJA </t>
  </si>
  <si>
    <t xml:space="preserve">Kompletna dobava, montaža in demontaža fasadnih odrov; vključno s predhodnim statičnim izračunom ter s potrebnim zavetrovanjem in sidranjem v objekt! 
V ceni zajeti napravo podstavka za oder, prenosom materiala do mesta montaže, čiščenjem elementov po končani uporabi in vsemi pomožnimi deli po opisu iz splošnih določil za tesarska dela. 
Amortizacijsko dobo poda izvajalec del na podlagi terminskega plana in zahtev o dokončanju objekta s strani investitorja)!
V ceni odra mora biti zajeta tudi potrebna varnostna ograja in potrebne ozemljitve odra, ter vsi potrebni dostopi na oder v vsaki etaži.
Obračun po m2 vertikalne projekcije odra!
</t>
  </si>
  <si>
    <r>
      <t xml:space="preserve"> ► ZAČASNA POHODNA POVRŠINA </t>
    </r>
    <r>
      <rPr>
        <sz val="10"/>
        <rFont val="Arial"/>
        <family val="2"/>
        <charset val="238"/>
      </rPr>
      <t xml:space="preserve"> (plohi)</t>
    </r>
  </si>
  <si>
    <t xml:space="preserve"> ►RAZNA PODPIRANJA </t>
  </si>
  <si>
    <t xml:space="preserve"> ►PODPIRANJE STREŠNE KONSTRUKCIJE</t>
  </si>
  <si>
    <t xml:space="preserve">kos </t>
  </si>
  <si>
    <r>
      <t xml:space="preserve"> ►RAZNA PODPIRANJA</t>
    </r>
    <r>
      <rPr>
        <sz val="10"/>
        <rFont val="Arial"/>
        <family val="2"/>
        <charset val="238"/>
      </rPr>
      <t xml:space="preserve"> (opaži)</t>
    </r>
  </si>
  <si>
    <t xml:space="preserve">Kompletna izdelava opaža (tla) iz cementno ivernih plošč kot napr.: BETONYP cementno iverna gradbena plošča ali enakovredno, deb. 24 mm; s prenosom materiala do mesta vgraditve, z vsem pritrdilnim materialom in pomožnimi deli.
Obračun v m2; vključno z leseno podkonstrukcijo vgrajeno na oz. med nosilno jekleno konstrukcijo. </t>
  </si>
  <si>
    <t xml:space="preserve">Lokacija: klima prostor na podstrešju </t>
  </si>
  <si>
    <t>►OBLOGA TAL Z BETONYP PLOŠČAMI DEB. 2,4 CM</t>
  </si>
  <si>
    <r>
      <t xml:space="preserve">Kompletna dobava in vgrajevanje-polaganje zvočno in toplotno izolacijskih plošč iz mineralne volne (λ </t>
    </r>
    <r>
      <rPr>
        <sz val="10"/>
        <rFont val="Simplex"/>
        <charset val="238"/>
      </rPr>
      <t>≤</t>
    </r>
    <r>
      <rPr>
        <sz val="10"/>
        <rFont val="Arial"/>
        <family val="2"/>
        <charset val="238"/>
      </rPr>
      <t xml:space="preserve"> 0,035 W/mK).
Polaganje pred vgrajevanjem opaža tal. 
</t>
    </r>
  </si>
  <si>
    <t>► ZVOČNA IZOLACIJA DEB. 20 cm (klima)</t>
  </si>
  <si>
    <r>
      <t xml:space="preserve">Kompletna dobava in vgrajevanje-polaganje zvočno in toplotno izolacijskih plošč iz mineralne volne (λ </t>
    </r>
    <r>
      <rPr>
        <sz val="10"/>
        <rFont val="Simplex"/>
        <charset val="238"/>
      </rPr>
      <t>≤</t>
    </r>
    <r>
      <rPr>
        <sz val="10"/>
        <rFont val="Arial"/>
        <family val="2"/>
        <charset val="238"/>
      </rPr>
      <t xml:space="preserve"> 0,035 W/mK).
</t>
    </r>
  </si>
  <si>
    <r>
      <t xml:space="preserve">► ZVOČNA IZOLACIJA DEB. 15 cm </t>
    </r>
    <r>
      <rPr>
        <sz val="10"/>
        <rFont val="Arial"/>
        <family val="2"/>
        <charset val="238"/>
      </rPr>
      <t>(podstrešje)</t>
    </r>
  </si>
  <si>
    <r>
      <t xml:space="preserve">►POHODNA POVRŠINA </t>
    </r>
    <r>
      <rPr>
        <sz val="10"/>
        <rFont val="Arial"/>
        <family val="2"/>
        <charset val="238"/>
      </rPr>
      <t>(hodnik-podstrešje)</t>
    </r>
    <r>
      <rPr>
        <b/>
        <sz val="10"/>
        <rFont val="Arial"/>
        <family val="2"/>
        <charset val="238"/>
      </rPr>
      <t xml:space="preserve"> z ograjo</t>
    </r>
  </si>
  <si>
    <t xml:space="preserve"> ►LOVILNI ODRI</t>
  </si>
  <si>
    <t>SKUPAJ TESARSKA DELA:</t>
  </si>
  <si>
    <t>A/5.</t>
  </si>
  <si>
    <t>ZIDARSKA DELA</t>
  </si>
  <si>
    <t>-vsa potrebna dokumentacija za začetek del.</t>
  </si>
  <si>
    <t>-vsa potrebna pripravljalna in pospravljalna dela</t>
  </si>
  <si>
    <t>-pregled in čiščenje podloge, nanos izravnalne mase, kjer je to potrebno.</t>
  </si>
  <si>
    <t>-snemanje potrebnih izmer na gradbišču in po načrtih.</t>
  </si>
  <si>
    <t>-prenos in obeleževanje višinskih točk na objektu.</t>
  </si>
  <si>
    <t>-po potrebi izdelava vzorca in vgradnja le-tega na objektu.</t>
  </si>
  <si>
    <t>-ves potrebni material: glavni, pomožni, pritrdilni in vezni material.</t>
  </si>
  <si>
    <t>-vse potrebne transporte in prenose.</t>
  </si>
  <si>
    <t>- potrebne delovne odre,</t>
  </si>
  <si>
    <t>-ustrezno začasno skladiščenje na delovišču.</t>
  </si>
  <si>
    <t>-vsa potrebna pomožna sredstva za montažo in demontažo na objektu.</t>
  </si>
  <si>
    <t>-uporabo vse potrebne mehanizacije ali drugih delovnih sredstev z vsemi stroški povezanimi s tem.</t>
  </si>
  <si>
    <t>-usklajevanje z osnovnim načrtom in posvetovanje s projektantom.</t>
  </si>
  <si>
    <t>-vso potrebno delo do končnega izdelka.</t>
  </si>
  <si>
    <t>-vso potrebne zunanje in notranje kontrole kakovosti.</t>
  </si>
  <si>
    <t>-vsa potrebna dokazovanja kakovosti materiala, pravilnega načina izvedbe in izvedenih del (certifikati uporabljenih materialov, meritve tlačne trdnosti, poročila, itd.).</t>
  </si>
  <si>
    <t>-terminsko usklajevanje del z ostalimi izvajalci na objektu.</t>
  </si>
  <si>
    <t>-vse potrebne ukrepe za doseganje zahtevane kakovosti in rokov iz potrjenega terminskega plana izvajalca.</t>
  </si>
  <si>
    <t>-popravilo morebitne povzročene škode ostalim izvajalcem na gradbišču (popravila zidov oz. oblog sten).</t>
  </si>
  <si>
    <t>-čiščenje prostorov, nakladanje in odvoz odpadnega materiala na stalno deponijo.</t>
  </si>
  <si>
    <t>-plačilo komunalnega prispevka za stalno deponijo odpadnega materiala.</t>
  </si>
  <si>
    <t>-vsi ukrepi za zaščito delavcev na gradbišču, skladno z veljavnimi predpisi s področja varnosti in zdravja pri delu.</t>
  </si>
  <si>
    <t>-izdelava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</si>
  <si>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Kompletna izvedba horizontalne hidroizolacije; vključno z vsemi pomožnimi deli, transporti in zaključki.
Vse kompletno z dobavo vsega potrebnega materiala, obdelavo vogalov in z vsemi potrebnimi prenosi do mesta vgraditve ter z vsemi pomožnimi in pripravljalnimi deli. 
Obračun po m2 tlorisne površine plošče.</t>
  </si>
  <si>
    <t>-Nanos hladnega bitumenskega premaza (npr. IBITOL ali enakovredno) na suho in brezprašno površino AB konstrukcije, z min. 2% naklonom, poraba 0,3 l/m2</t>
  </si>
  <si>
    <t>-Izdelava prvega sloja hidroizolacije, s plastomernim bitumenskim trakom, v skladu s SIST EN 13707 - spodnji sloj in SIST 1031 (npr. IZOTEKT T4 PLUS ali enakovredno ), delno (točkovno) privarjen na podlago.</t>
  </si>
  <si>
    <t>-Izdelava drugega sloja hidroizolacije, bitumenski trak za (kot npr. IZOTEKT P5 M ali enakovredno), popolno privarjen na predhodni sloj. Polagati v isti smeri kot predhodni sloj, zamik traku v prečni in vzdolžni smeri.</t>
  </si>
  <si>
    <t>Obračun v m2 tlorisne projekcije</t>
  </si>
  <si>
    <t>►HIDROIZOLACIJA - mokri prostori</t>
  </si>
  <si>
    <t xml:space="preserve">Zazidava odprtin z dvojnimi bloketi iz porobetona (kot napr.: Ytong Xella)  v lepilni malti po izboru proizvajalca, vključno z  vsem potrebnim materialom, vsemi prenosi materiala do mesta vgraditve, čiščenjem po končanih delih ter z vsemi pomožnimi in pripravljalnimi deli. 
</t>
  </si>
  <si>
    <t xml:space="preserve">Grobi in fini omet zidov ( krpanje ob inštal. prehodih , nove zazidave, stene, ipd.) v podaljšani apneno cementni malt 1:3:9 in fini apneni malti 1:3, s predhodnim cementnim obrizgom z redko cementno, malto 1:3, vključno z napravo malt, vsem potrebnim materialom, vsemi prenosi materiala do mesta vgraditve, čiščenjem po končanih delih ter z vsemi pomožnimi in pripravljalnimi deli. 
</t>
  </si>
  <si>
    <t>►GROBI IN FINI STENSKI OMET</t>
  </si>
  <si>
    <t xml:space="preserve">Omet zidov (na mestih odstranjene keramike) v cementni malt 1:3, s predhodnim cementnim obrizgom z redko cementno ,malto 1:3, vključno z napravo malt, vsem potrebnim materialom, vsemi prenosi materiala do mesta vgraditve, čiščenjem po končanih delih ter z vsemi pomožnimi in pripravljalnimi deli. 
</t>
  </si>
  <si>
    <t xml:space="preserve">Omet zidov (na mestih predvidene nove keramične obloge  v cementni malt 1:3, s predhodnim cementnim obrizgom z redko cementno ,malto 1:3, vključno z napravo malt, vsem potrebnim materialom, vsemi prenosi materiala do mesta vgraditve, čiščenjem po končanih delih ter z vsemi pomožnimi in pripravljalnimi deli. 
</t>
  </si>
  <si>
    <t>►GROBI OMET - priprava podloge za keramiko</t>
  </si>
  <si>
    <t xml:space="preserve">Grobi omet zidov (na mestih odstranjenih ometov in oblog) v podaljšani apneno cementni malt 1:3:9, s predhodnim cementnim obrizgom z redko cementno ,malto 1:3, vključno z napravo malt, vsem potrebnim materialom, vsemi prenosi materiala do mesta vgraditve, čiščenjem po končanih delih ter z vsemi pomožnimi in pripravljalnimi deli. 
</t>
  </si>
  <si>
    <t xml:space="preserve">►GROBI IN FINI STENSKI OMET </t>
  </si>
  <si>
    <t xml:space="preserve">Grobi omet zidov (na mestih odstranjenih ometov) v podaljšani apneno cementni malt 1:3:9, s predhodnim cementnim obrizgom z redko cementno ,malto 1:3, vključno z napravo malt, vsem potrebnim materialom, vsemi prenosi materiala do mesta vgraditve, čiščenjem po končanih delih ter z vsemi pomožnimi in pripravljalnimi deli. 
</t>
  </si>
  <si>
    <t>►VZIDAVA OKVIRJEV POŽ. VRAT IN STEN; do 3 m2</t>
  </si>
  <si>
    <t>►VZIDAVA OMARIC-RAZDELILCEV; 0,25-0,50 m2/kos</t>
  </si>
  <si>
    <t>►VZIDAVA PRIPIR</t>
  </si>
  <si>
    <t xml:space="preserve">Vzidava-obbetoniranje odtokov pri sanitarijah. Obračun po kos.
</t>
  </si>
  <si>
    <t>►VZIDAVA/OBBETONIRANJE ODTOKOV</t>
  </si>
  <si>
    <t>►VZIDAVA ZAKLJUČNIH TALNIH PROFILOV</t>
  </si>
  <si>
    <t xml:space="preserve">Kompletna dobava in montaža montažnih opečno betonskih preklad širine 12 cm, za preklade različnih širin. 
Obračun v m1.
Dolžina preklade se določi na mestu samem.
</t>
  </si>
  <si>
    <t>►OPEČNA PREKLADA ŠIR. 12 CM</t>
  </si>
  <si>
    <t xml:space="preserve">►SANACIJA OBSTOJEČE FASADE  </t>
  </si>
  <si>
    <t xml:space="preserve">►GENERALNO ČIŠČENJE OBJEKTA </t>
  </si>
  <si>
    <t xml:space="preserve">Gradbena pomoč pri obrtnih in inštalacijskih delih.
</t>
  </si>
  <si>
    <t>►GRADBENA POMOČ - KV DELAVEC</t>
  </si>
  <si>
    <t>SKUPAJ ZIDARSKA DELA:</t>
  </si>
  <si>
    <t>Cena</t>
  </si>
  <si>
    <t xml:space="preserve">Skupaj </t>
  </si>
  <si>
    <t>B</t>
  </si>
  <si>
    <t>OBRTNIŠKA DELA</t>
  </si>
  <si>
    <t>B/1.</t>
  </si>
  <si>
    <t>Krovska in kleparska dela morajo biti izvršena po določiloh veljavnih normativov in v soglasju s tehničnimi predpisi za izvajanje krovskih in kleparskih del.</t>
  </si>
  <si>
    <t xml:space="preserve">Dela izvajati točno po določilih in navodilih dobavitelja kritine z upoštevanjem veljavnih tehničnih predpisov in standardov. </t>
  </si>
  <si>
    <t>Vsi zaključki in strešne obrobe so izdelane iz alu plastificirane pločevine (RAL po izboru arhitekta) deb. min. 1,0 mm;  razen če je v opisu postavke naveden drugi material!</t>
  </si>
  <si>
    <t xml:space="preserve">Pri formiranju cen upoštevati splošne opise in razpisne pogoje! 
V ceno je zajeti tudi vse potrebne odre, vsa potrebna pomožna dela in transporte do mesta vgraditve.
</t>
  </si>
  <si>
    <t>Za vse nejasnosti ali variantne rešitve se je obvezno posvetovati s projektantom.</t>
  </si>
  <si>
    <t>Vsa dela izvesti po standardih in z vsem pritrdilnim, tesnilnim, zaključnim in obrobnim materialom, s tesnjenimi odtoki, prelivi in drugo kar zajeti v ceni</t>
  </si>
  <si>
    <t>Izolacijska dela morajo biti izvedena skladno s standardi DIN 18531, DIN 15338, DIN 18195, in v skladu z pravilniki. Vsa izolacijska dela je izdelati tehnično pravilno in po pravilih stroke.</t>
  </si>
  <si>
    <t>Pred pričetkom izvajanja izolacijskih del je preveriti kvaliteto predhodno izvršenih del, ki bi lahko vplivali na kvaliteto, varnost in trajnost izolacije in so določeni s načrtom gradbene fizike.</t>
  </si>
  <si>
    <t>Izolacijska dela morajo biti izvedena tako, da posamezni deli in sloji izolacij kakor tudi celoten sestav ustrezajo namenu, zahtevam kvalitete, varnosti in dolgotrajnosti. Posebno pazljivo je izvesti streho okrog odtokov iz ravne strehe, dilatacijskih stikov in vertikalnih zaključkov strehe. Toplotne izolacije morajo biti izvedene tako, da na preklopih in v stiku z drugimi konstrukcijami ni toplotnih mostov.</t>
  </si>
  <si>
    <t>vso potrebno dokumentacijo za začetek del,</t>
  </si>
  <si>
    <t>vsa potrebna pripravljalna in pospravljalna dela,</t>
  </si>
  <si>
    <t>snemanje potrebnih izmer na gradbišču in po načrtih,</t>
  </si>
  <si>
    <t>prenos in obeleževanje višinskih točk na objektu,</t>
  </si>
  <si>
    <t>po potrebi izdelava vzorca in vgradnja le-tega na objektu,</t>
  </si>
  <si>
    <t>pregled in čiščenje podloge,</t>
  </si>
  <si>
    <t>ves potrebni material: glavni, pomožni, pritrdilni in vezni material,</t>
  </si>
  <si>
    <t>vse potrebne transporte in prenose,</t>
  </si>
  <si>
    <t>ustrezno začasno skladiščenje na delovišču,</t>
  </si>
  <si>
    <t>vsa potrebna pomožna sredstva za montažo in demontažo na objektu,</t>
  </si>
  <si>
    <t>uporabo vse potrebne mehanizacije ali drugih delovnih sredstev z vsemi stroški povezanimi s tem,</t>
  </si>
  <si>
    <t>usklajevanje z osnovnim načrtom in posvetovanje s projektantom,</t>
  </si>
  <si>
    <t>vse potrebne zaključke po shemi in detajlu arhitekta z vsem tesnilnim in pritrdilnim materialom za popolnoma izgotovljen in funkcionalen izdelek,</t>
  </si>
  <si>
    <t>vso potrebno delo do končnega izdelka,</t>
  </si>
  <si>
    <t>vsa potrebna dokazovanja kakovosti materiala, pravilnega načina izvedbe in izvedenih del (certifikati uporabljenih materialov, poročila, itd.),</t>
  </si>
  <si>
    <t>terminsko usklajevanje del z ostalimi izvajalci na objektu,</t>
  </si>
  <si>
    <t>vse potrebne ukrepe za doseganje zahtevane kakovosti in rokov iz potrjenega terminskega plana izvajalca,</t>
  </si>
  <si>
    <t>popravilo morebitne povzročene škode ostalim izvajalcem na gradbišču,</t>
  </si>
  <si>
    <t>čiščenje prostorov, nakladanje in odvoz odpadnega materiala na stalno deponijo,</t>
  </si>
  <si>
    <t>plačilo komunalnega prispevka za stalno deponijo odpadnega materiala,</t>
  </si>
  <si>
    <t>vse ukrepe za zaščito delavcev na gradbišču, skladno z veljavnimi predpisi s področja varnosti in zdravja pri delu,</t>
  </si>
  <si>
    <t>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</si>
  <si>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vso potrebno dokumentacijo o izvedenih delih.</t>
  </si>
  <si>
    <t xml:space="preserve">Kompletno pokrivanje žlote-žlebu v območju zamenjane kritine z alu. pločevino; v sklopu izbranega sistema. Izvedba mora biti v skladu s standardom ÖNORM B 3521-1).
Sistem ni gorljiv (A1).
V ceni zajeti tudi ves pritrdilni in tesnilni material ter potrebne kable in avtomatiko za ogrevanje .
Obračun po m1.
</t>
  </si>
  <si>
    <t>►OGREVANE ŽLOTE</t>
  </si>
  <si>
    <t xml:space="preserve">Kompletno pokrivanje strehe z mehčano polivinil-klorid (PVC-P-NB-V-PW) folijo ojačano s sintetečnimi vlakni kot napr.: SIKA 18 g ali enakovredno, v naklonu cca 2%, z zavihanjem ob robovih min. do zaključne obrobe; vključno z ločilnim slojem ter s toplotno izolacijo.
Izbrani način pritrjevanja mora biti v skladu z navodili in tehničnimi napotki proizvajalca kritine za obravnavano streho!
V ceni zajeti tudi ves pritrdilni in tesnilni material.
Obračun po m2 tlorisne projekcije strehe.
Sestava:
* kritina-folija  iz PVC visoko obstojnih polimernih
  "UV" trakov,  d.= 1,8 mm
* filc,
* toplotna izolacija iz ekstrudiranega polistirena XPS v debelini 100 mm (XPS 500).
</t>
  </si>
  <si>
    <t xml:space="preserve">Kompletna izdelava in montaža zatesnitve ventilacijskih in oddušnih kanalov pri prehodu skozi streho; izdelano iz alu. pločevine deb. 1 mm, plastificirane v barvi kritine.
Izvedba po navodilih arhitekta! 
V ceno je zajeti tudi ves nerjaveči pritrdilni material, vsa potrebna pomožna dela in transporte do mesta vgraditve!
</t>
  </si>
  <si>
    <t>►OBROBA VENT. KANALOV,r.š. 50 cm</t>
  </si>
  <si>
    <t>B/2.</t>
  </si>
  <si>
    <t xml:space="preserve">Antikorozijsko zaščito zunanjih in izpostavljenih jeklenih elementov (zajeti kompletno v ceni) izvesti s PU barvo v skupni debelini min. 75 mikronov v naslednjih slojih: 
-1 x OSNOVNI PREMAZ  25 mikronov,
-2 x PREKRIVNI PREMAZ (25 + 25 mikronov) skupaj 50 mikronov.
</t>
  </si>
  <si>
    <t xml:space="preserve">Antikorozijsko zaščito notranjih kovinskih elementov in podkonstrukcij (zajeti kompletno v ceni) izvesti s PU barvo v skupni debelini min. 50 mikronov v naslednjih slojih: 
-1 x OSNOVNI PREMAZ  25 mikronov,
-1 x PREKRIVNI PREMAZ 25 mikronov.
</t>
  </si>
  <si>
    <t>Dela izvajati točno po določilih in navodilih dobavitelja kritine z upoštevanjem veljavnih tehničnih predpisov in standardov. V enotno ceno posamezne postavke je vključeno tudi snemanje izmer na objektu.</t>
  </si>
  <si>
    <t xml:space="preserve">V ceno je zajeti tudi vse potrebne odre, vsa potrebna pomožna dela in transporte do mesta vgraditve.
</t>
  </si>
  <si>
    <t>antikorozisko zaščito,</t>
  </si>
  <si>
    <t>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t>
  </si>
  <si>
    <t xml:space="preserve">Kompletna izdelava/dobava in montaža kovinske  konstrukcije za potrebe vgradnje medicinske opreme,   v predpisani kvaliteti jekla S235JR. 
Montaža na predhodno izdelana armirano betonska ležišča v obstoječi nosilni steni (predvidoma dva kovinska primarna nosilca, povezana z dvema sekundarnima nosilcema). 
Delavniške načrte izdela izvajalec del in jih da v potrditev projektantu gradbenih konstrukcij! 
V ceno je zajeti vsa potrebna pomožna dela in transporte do mesta vgraditve 
Antikorozijska zaščita je zajeta v ceni - glej splošni opis.
Izvedba po navodilih dobavitelja medicinske opreme.
Obračun  v kg (kompletna konstrukcija z vsemi deli).
</t>
  </si>
  <si>
    <t>Ocenjeno!</t>
  </si>
  <si>
    <r>
      <t>►KONSTRUKCIJA-JEKLO S325JR</t>
    </r>
    <r>
      <rPr>
        <sz val="10"/>
        <rFont val="Arial"/>
        <family val="2"/>
        <charset val="238"/>
      </rPr>
      <t xml:space="preserve"> (bronhoskopija)</t>
    </r>
  </si>
  <si>
    <t xml:space="preserve">Kompletna izdelava/dobava in montaža kovinske  konstrukcije za potrebe vgradnje medicinske opreme,   v predpisani kvaliteti jekla S235JR. 
Montaža na predhodno izdelana armirano betonska ležišča v obstoječi nosilni steni (predvidoma dva kovinska primarna nosilca, povezana s sekundarnimi  nosilci). 
Delavniške načrte izdela izvajalec del in jih da v potrditev projektantu gradbenih konstrukcij! 
V ceno je zajeti vsa potrebna pomožna dela in transporte do mesta vgraditve 
Antikorozijska zaščita je zajeta v ceni - glej splošni opis.
Izvedba po navodilih dobavitelja medicinske opreme.
Obračun  v kg (kompletna konstrukcija z vsemi deli).
</t>
  </si>
  <si>
    <r>
      <t>►KONSTRUKCIJA-JEKLO S325JR</t>
    </r>
    <r>
      <rPr>
        <sz val="10"/>
        <rFont val="Arial"/>
        <family val="2"/>
        <charset val="238"/>
      </rPr>
      <t xml:space="preserve"> (RTG)</t>
    </r>
  </si>
  <si>
    <r>
      <t>►KOV. KONSTR.-JEKLO S325JR</t>
    </r>
    <r>
      <rPr>
        <sz val="10"/>
        <rFont val="Arial Narrow"/>
        <family val="2"/>
        <charset val="238"/>
      </rPr>
      <t xml:space="preserve"> (primarni nosilci)</t>
    </r>
  </si>
  <si>
    <t>►PODPORNA KONSTRUKCIJA -JEKLO S325JR</t>
  </si>
  <si>
    <t xml:space="preserve">Zaščita: V ceni je zajeti tudi osnovno antikorozijsko zaščito in finalni oplesk-lakiranje (RAL po izboru arhitekta). Debelina premaza  mora ustrezati zahtevam glede na izpostavljenost konstrukcije (razvidno iz načrta GK oz. poda projektant gradbenih konstrukcij). </t>
  </si>
  <si>
    <t xml:space="preserve">V ceno je zajeti vsa potrebna pomožna dela in transporte do mesta vgraditve. </t>
  </si>
  <si>
    <t>Obračun v kg za kompletno izdelane stopnice; vključno z ograjo!</t>
  </si>
  <si>
    <t>ocena</t>
  </si>
  <si>
    <r>
      <t xml:space="preserve">► DVORAMNE KOV. STOPNICE </t>
    </r>
    <r>
      <rPr>
        <sz val="10"/>
        <rFont val="Arial"/>
        <family val="2"/>
        <charset val="238"/>
      </rPr>
      <t>(III. nad./podstr.)</t>
    </r>
  </si>
  <si>
    <t>►Zunanja varovalna ograja (streha)</t>
  </si>
  <si>
    <t>►KOV. STOPNICE 3 x 150/300mm, l = 900 mm</t>
  </si>
  <si>
    <t xml:space="preserve">Lokacija: ojačitev na mestu preboja za kanale </t>
  </si>
  <si>
    <t>►OJAČITVENE LAMELE</t>
  </si>
  <si>
    <t>►KOVINSKO OGRODJE-OJAČITVE SM STEN</t>
  </si>
  <si>
    <r>
      <t>►KOVINSKO OGRODJE</t>
    </r>
    <r>
      <rPr>
        <sz val="10"/>
        <rFont val="Arial Narrow"/>
        <family val="2"/>
        <charset val="238"/>
      </rPr>
      <t xml:space="preserve"> (za str.kupolo 180 x270 cm)</t>
    </r>
  </si>
  <si>
    <t xml:space="preserve">Kompletna dobava in montaža typske atestirane penjalne lestve s hrbtno zaščito za dostop na streho strojnice. 
Izvedba po načrtih in detajlih arhitekta! 
V ceno je zajeti tudi vsa potrebna pomožna dela in transporte do mesta vgraditve.
</t>
  </si>
  <si>
    <r>
      <t xml:space="preserve">►PENJALNA LESTEV </t>
    </r>
    <r>
      <rPr>
        <sz val="10"/>
        <rFont val="Arial"/>
        <family val="2"/>
        <charset val="238"/>
      </rPr>
      <t>(dostop na streho)</t>
    </r>
  </si>
  <si>
    <t xml:space="preserve">► ZAKLJUČNI PROFILI, PRIPIRE </t>
  </si>
  <si>
    <t>SKUPAJ KLJUČAVNIČARSKA DELA:</t>
  </si>
  <si>
    <t>B/3.</t>
  </si>
  <si>
    <t xml:space="preserve">PLAVAJOČI PODI , ESTRIHI           </t>
  </si>
  <si>
    <t xml:space="preserve">Podloge za posamezne tlake morajo biti izdelani točno po opisu in načrtu. </t>
  </si>
  <si>
    <t>Izdelana podloga mora biti trdna, ravna in horizontalna, v kolikor ne gre za moker prostor (tuši) in če je v prostoru talni sifon, potem podloga mora imeti padec proti talnemu sifonu minimalno 1 %.</t>
  </si>
  <si>
    <t>Zaključni sloj podloge za tlake ne sme imeti razpoke ali kakršne koli madeže zlasti ne mastne, zaradi dobre sprijemljivosti z izravnalno maso oziroma lepilom za finalni tlak.</t>
  </si>
  <si>
    <t>Pri izdelavi podloge je nujno paziti na predpisane debeline posameznih plasti da po končanem polaganju finalnega tlaka dosežemo točno predpisano višinsko koto prostora po projektu.</t>
  </si>
  <si>
    <t>V ceni za m2 mora biti zajet ves potreben material, vsa dela za pripravo in izdelavo, vsi transporti do gradbišča in do mesta vgrajevanja ter vsi prispevki in predpisane zakonske dajatve.</t>
  </si>
  <si>
    <t>Material za izdelavo podloge mora biti nov in prve kvalitete. Obračun po m2 po opisu izdelane podloge.</t>
  </si>
  <si>
    <t xml:space="preserve">Tlakarska dela morajo biti izvršena po določiloh veljavnih normativov in v soglasju s tehničnimi predpisi za polaganje posameznih vrst tlakov  (Estrihi SIST EN 13813,  talne plošče iz ekspandiranega polistirena (EPS) SIST EN 13163,  talne plošče iz ekstrudiranega polistirena (XPS) SIST EN 13164,  talne plošče iz mineralne volne  (MW) SIST EN 13162). </t>
  </si>
  <si>
    <t>Storitve kooperanta obsegajo: (če ni z medsebojno pogodbo drugače določeno).</t>
  </si>
  <si>
    <t>snemanje vseh potrebnih izmer na objektu pred pričetkom izvajanja del.</t>
  </si>
  <si>
    <t>pregled in čiščenje podloge</t>
  </si>
  <si>
    <t>nanos izravnalne mase, kjer je to zahtevano</t>
  </si>
  <si>
    <t>vsa dela na objektu vključno z vsemi dajatvami</t>
  </si>
  <si>
    <t>dobava osnovnega in pomožnega materiala</t>
  </si>
  <si>
    <t>prevoz materiala in orodja na objekt z vsem potrebnim nakladanjem, ekspeditom, razkladanjem in notranjim transportom do mesta vgrajevanja, ter polaganje po opisu posamezne postavke.</t>
  </si>
  <si>
    <t>popravila zidov oz.oblog sten poškodovanih ob polaganju tlakov</t>
  </si>
  <si>
    <t>odstranjevanje preostalega materiala , odnos in odvoz iz gradbišča , končno čiščenje in zavarovanje tlakov do predaje in podobno</t>
  </si>
  <si>
    <t>čiščenje in vlaženje betonske podlage</t>
  </si>
  <si>
    <t>določanje višinskih točk in vseh ravnin, priprava, nameščanje in odstranitev vodil.</t>
  </si>
  <si>
    <t>zaščita izdelka v primeru potrebe, vsaj tri dni pred vplivom mraza, vročine ali vetra</t>
  </si>
  <si>
    <t>zaščita pred fizičnimi poškodbami</t>
  </si>
  <si>
    <t>OPOMBA: 
Armaturo za estrihe zajeti v ceni estriha! 
Vrsta armature razvidna iz opisa postavke. Poraba mikroarmature po navodilih projektanta gradbenih konstrukcij in proizvajalca mikroarmature!</t>
  </si>
  <si>
    <t xml:space="preserve">Tlačna trdnost estrihov 25,0 Mpa in upogibna trdnost 5,0 Mpa – klasifikacija po SIST EN 13892-2 v trdnostni razred CT-C25-F5.
- Prostorninska masa se mora gibati od 1,90 do 2,10 kg/dm3. Pri bolje »zalitih« (zgoščenih) estrihih višjega trdnostnega razreda pa je lahko tudi višja, vse po veljavnem standardu (SIST EN 13813) zahtevane lastnosti cementnega estriha:
- Ravnost površine po DIN 18202: 4 mm/pri razmiku merilnih točk do 1 m, merjeno med dvema točkama. Dovoljeno odstopanje 10 % meritev. 
- Gladkost površine: strokovno neoporečna izvedba podne obloge z največ 0,60 kg izravnalne mase na m2. 
</t>
  </si>
  <si>
    <r>
      <t xml:space="preserve">Kompletna dobava in polaganje plavajočih podov.
- mikroarmiran estrih </t>
    </r>
    <r>
      <rPr>
        <b/>
        <sz val="10"/>
        <rFont val="Arial"/>
        <family val="2"/>
        <charset val="238"/>
      </rPr>
      <t>5,5</t>
    </r>
    <r>
      <rPr>
        <sz val="10"/>
        <rFont val="Arial"/>
        <family val="2"/>
        <charset val="238"/>
      </rPr>
      <t xml:space="preserve"> cm,   
- PE ločilna folija + robni trak 1cm,   
- toplotna izolacija XPS plošče debeline </t>
    </r>
    <r>
      <rPr>
        <b/>
        <sz val="10"/>
        <rFont val="Arial"/>
        <family val="2"/>
        <charset val="238"/>
      </rPr>
      <t>50</t>
    </r>
    <r>
      <rPr>
        <sz val="10"/>
        <rFont val="Arial"/>
        <family val="2"/>
        <charset val="238"/>
      </rPr>
      <t xml:space="preserve"> mm  kot napr.: Fibran xps 300-L ali enakovredno ter stenski trak 10 mm.
</t>
    </r>
  </si>
  <si>
    <t>► PLAVAJOČI POD (mokri prostori)</t>
  </si>
  <si>
    <t>►MIKROARM. ESTRIHI - krpanje obst. tlaka</t>
  </si>
  <si>
    <t>SKUPAJ PLAVAJOČI PODI, ESTRIHI :</t>
  </si>
  <si>
    <t>B/4.</t>
  </si>
  <si>
    <t xml:space="preserve">Tlaki in stene morajo izpolnjevati naslednje zahteve:
-dolga življenjska doba,
-mala obraba,
-kvalitetni sijaj,
-enostavno vzdrževanje,
-enostavno čiščenje;
-v vseh prostorih v zgradbi se na vseh vrstah tlakov predvidijo polkrožni zaključki (zaokrožnice R=10 cm) in stenske obrobe,
-vsi tlaki morajo ustrezati vsem sanitarno higienskim zahtevam,
-vsi tlaki v mokrih prostorih morajo biti v naklonu napram odtočnim mestom.
</t>
  </si>
  <si>
    <t xml:space="preserve">Izvajalec keramičarskih del s svojim delom ne sme poškodovati ali onesnažiti drugih izdelkov, po potrebi mora te ustrezno zaščititi. Po izvršenem delu mora izvajalec keramičarskih del odstraniti ves preostali material in odpadke ter očistiti prostore, ki so bili zaradi njegovih del onesnaženi.
</t>
  </si>
  <si>
    <t>stičenje-fugiranje z vodoodporno maso v tonu po izboru arhitekta,</t>
  </si>
  <si>
    <t>potrebne dilatacije,</t>
  </si>
  <si>
    <t>vsa potrebna dokazovanja kakovosti materiala, pravilnega načina izvedbe in izvedenih del (certifikati uporabljenih materialov, meritve tlačne trdnosti, poročila, itd.),</t>
  </si>
  <si>
    <t>čiščenje prostorov in oblog, nakladanje in odvoz odpadnega materiala na stalno deponijo,</t>
  </si>
  <si>
    <t>lokacija: mokri prostori (sanitarije, tuši)</t>
  </si>
  <si>
    <r>
      <t>►HIDROIZOLACIJA</t>
    </r>
    <r>
      <rPr>
        <sz val="10"/>
        <rFont val="Arial"/>
        <family val="2"/>
        <charset val="238"/>
      </rPr>
      <t xml:space="preserve"> (sistem tekoče hidroizolacije)</t>
    </r>
  </si>
  <si>
    <t>►VODONEPROPUSTNI PREMAZ (pred pol.ker.)</t>
  </si>
  <si>
    <t xml:space="preserve">Kompletna obloga tal z nedrsnimi keramičnimi ploščicami, kot napr.: CERAMICA IRIS RITMO ali enakovredno, barva po izboru projektanta. 
Polaganje v lepilo (lepljenje po celi  površini),  po predloženi shemi s strani arhitekta! 
Ploščice dim.: 33 x 33 cm, deb. 10 mm , stopnja trdote K9, R11.
Obračun po m2 tlorisne projekcije. 
Ob steni (stik tla-stena) je keramična nizkostenska zaokrožnica, izvedena iz zaključnega komada istega proizvajalca (zajeti kompletno v ceni!)
Potrebno je izdelati naklone napram odtočnim mestom.
Obračun po m2 tlorisne projekcije. Obroba je zajeta v ceni! 
</t>
  </si>
  <si>
    <r>
      <t>►TALNA KER. OBLOGA</t>
    </r>
    <r>
      <rPr>
        <sz val="10"/>
        <rFont val="Arial"/>
        <family val="2"/>
        <charset val="238"/>
      </rPr>
      <t xml:space="preserve"> (sanitarije,garderobe)</t>
    </r>
  </si>
  <si>
    <r>
      <t>►TALNA KER. OBLOGA</t>
    </r>
    <r>
      <rPr>
        <sz val="10"/>
        <rFont val="Arial"/>
        <family val="2"/>
        <charset val="238"/>
      </rPr>
      <t xml:space="preserve"> (razd. kuhinja)</t>
    </r>
  </si>
  <si>
    <t xml:space="preserve">Kompletna dobava in polaganje talnih ploščic-polno lepljene na predhodno izravnano podlago.
Obračun v kos/tuš; kompletno s stičenjem, kitanjem vogalov z akrilnim kitom, vsemi pomožnimi deli in prenosi.
Ob steni (stik tla-stena) je keramična obroba, izvedena iz zaključnega komada istega proizvajalca (zajeti kompletno v ceni postavke!)
Predvideno:
Buchtal mozaik keramika I.. vrste, dim. 5 x 5 cm; deb. 9 mm. 
Izbor keramike mora predhodno potrditi arhitekt!
</t>
  </si>
  <si>
    <r>
      <t xml:space="preserve">►TALNA KER. OBLOGA </t>
    </r>
    <r>
      <rPr>
        <b/>
        <sz val="10"/>
        <rFont val="Arial Narrow"/>
        <family val="2"/>
        <charset val="238"/>
      </rPr>
      <t>(sanitarije-tuši 90 x 90 cm)</t>
    </r>
  </si>
  <si>
    <t>►TALNA KER. OBLOGA (sanitarije-tuši)</t>
  </si>
  <si>
    <t xml:space="preserve">Kompletna obloga  sten s prvovrstnimi stenskimi keramičnimi ploščicami  kot napr.: CERAMICA IRIS RITMO ali enakovredno, barva po izboru projektanta. 
Ploščice  dimenzij    33x33 cm in 20x33,33 cm,  deb. 7,9 mm  (barve po izboru investitorja). 
Ob stiku tla-stena je izvedena zaokrožnica istega proizvajalca (zajeta pri talni oblogi).
Višina oblaganja do stropa oz. do višine sekundarnega stropa.  
Obračun po m2.
</t>
  </si>
  <si>
    <r>
      <t xml:space="preserve">►STENSKA KER. OBLOGA </t>
    </r>
    <r>
      <rPr>
        <sz val="10"/>
        <rFont val="Arial"/>
        <family val="2"/>
        <charset val="238"/>
      </rPr>
      <t>(omet. površine)</t>
    </r>
  </si>
  <si>
    <r>
      <t xml:space="preserve">►STENSKA KER. OBLOGA </t>
    </r>
    <r>
      <rPr>
        <sz val="10"/>
        <rFont val="Arial"/>
        <family val="2"/>
        <charset val="238"/>
      </rPr>
      <t>(mavčne  površine)</t>
    </r>
  </si>
  <si>
    <t xml:space="preserve">Kompletna obloga  sten s prvovrstnimi stenskimi keramičnimi ploščicami  kot napr.: CERAMICA IRIS RITMO ali enakovredno, barva po izboru projektanta. 
Ploščice  dimenzij    33x33 cm,  deb. 7,9 cm  (barve po izboru investitorja). 
Obračun po m2.
</t>
  </si>
  <si>
    <t>Lokacija : površina pri umivalnikih (sobe, del. prostori)</t>
  </si>
  <si>
    <r>
      <t xml:space="preserve">►STENSKA KER. OBLOGA </t>
    </r>
    <r>
      <rPr>
        <sz val="10"/>
        <rFont val="Arial"/>
        <family val="2"/>
        <charset val="238"/>
      </rPr>
      <t>(umivalniki H =220 cm)</t>
    </r>
  </si>
  <si>
    <t xml:space="preserve">Kompletna obloga  sten-krpanje obstoječe obloge na mestih inštalacijskih prehodov s prvovrstnimi stenskimi keramičnimi ploščicami  (dimenzijsko in po izgledu enake kot obstoječa keramična obloga - izbor mora predhodno potrditi arhitekt. 
Obračun po m2.
</t>
  </si>
  <si>
    <r>
      <t xml:space="preserve">►STENSKA KER. OBLOGA </t>
    </r>
    <r>
      <rPr>
        <sz val="10"/>
        <rFont val="Arial"/>
        <family val="2"/>
        <charset val="238"/>
      </rPr>
      <t>(krpanje obst. obloge)</t>
    </r>
  </si>
  <si>
    <t xml:space="preserve">Vzidava kanalet za tuš. 
Kanalete dobavi izvajalec strojnih inštalacij. 
</t>
  </si>
  <si>
    <t>►VZIDAVA KANALET</t>
  </si>
  <si>
    <t>►RF ZAKLJUČNICE</t>
  </si>
  <si>
    <r>
      <t>m</t>
    </r>
    <r>
      <rPr>
        <vertAlign val="superscript"/>
        <sz val="10"/>
        <rFont val="Arial"/>
        <family val="2"/>
        <charset val="238"/>
      </rPr>
      <t>1</t>
    </r>
  </si>
  <si>
    <t>SKUPAJ KERAMIČARSKA DELA:</t>
  </si>
  <si>
    <t>B/5.</t>
  </si>
  <si>
    <t xml:space="preserve">Splošno: 
Izvajalec mora pred pričetkom del opozoriti gradbeno vodstvo oziroma nadzor na eventuelne pomanjkljivosti, ki bi utegnile kvarno vplivati na brezhibno vgradnjo. Kasnejše izgovori o pomanjkljivi podlagi bodo smatrani za brezpredmetne. 
Vsa pomožna dela in materiali so vključeni v enotno ceno izdelka.
 Pred polaganjem  talnih oblog  mora biti podloga  čista in  suha , pred polaganjem obvezno izvršiti meritev vlage (podloge), o  rezultatih se sestavi zapisnik.  
</t>
  </si>
  <si>
    <t xml:space="preserve">Tlaki morajo izpolnjevati naslednje zahteve:
- dolga življenjska doba;
- mala obraba;
- kvalitetni sijaj;
- enostavno vzdrževanje;
- enostavno čiščenje;
- v vseh prostorih, kjer je to potrebno in zahtevano je predvideti elektroprevodne tlake;
- v vseh prostorih v zgradbi se na vseh vrstah tlakov predvidijo polkrožni zaključki
(zaokrožnice R=10 cm) in stenske obrobe;
-kjer zahteva tehnologija in delovni proces z aparati, ki sevajo je potrebno na tlakih in pri vratnih pripirah izvesti ustrezno zaščito pred sevanjem;
-na mestih, kjer so vrata, je potrebno vgraditi odbojnike;
-vsi stiki tlakov (linolej, guma,…) v zgradbi morajo biti varjeni;
-vsi tlaki morajo ustrezati vsem sanitarno higienskim zahtevam.
Pred pričetkom montaže opreme je potrebno tlake očistiti in izvesti zaščitni sijajni premaz. 
Po končani montaži opreme je potrebno izvesti ustrezne popravke zaščitnih premazov.
</t>
  </si>
  <si>
    <t xml:space="preserve">Talna obloga mora po kvaliteti ustrezati naslednjim zahtevam: 
• Klasifikacija  o namebnosti  po EN 685 razred 21 do 43 (za obremenjene prostore)
• dimenzijska stabilnost po EN 434  - 0,15 %
• fleksibilnost oz prožnost, metoda A ni rež
• trdota ISO 7619 – 90 Shore A, odpornost na pritisk
• točkovna odpornost po EN 433 - 0,15 mm
• odpornost proti obrabi pri obremenitvi  po ISO 4649 
postopek A 5N obtežitve, povprečna B434 vrednost  170 mm3
• odporna na koleščke od stolov (primerna za koleščka tipa W)
• ognjeodpornost po EN 13501-1, razred Bfl-s1
• protizdrstnost po DIN 51130 – R9
• vpojnost pohodnega hrupa  9dB
• toksičnost plinov pri gorenju po DIN 53436 – nestrupen, 
• elektrostatičnost po EN 1815 – antistatično,
• ne vsebuje plastifikatorjev, nitrozaminov, PVC in halogenov, 
• odporna na cigaretne ogorke
• certfikati okolju prijazne talne obloge
      </t>
  </si>
  <si>
    <t>vsa potrebna dokazovanja kakovosti materiala, pravilnega načina izvedbe in izvedenih del (certifikati uporabljenih materialov,  poročila, itd.),</t>
  </si>
  <si>
    <t xml:space="preserve">Kompletna izdelava tankoslojne hitrovezne talne izravnave, s predhodnim veznim slojem,  kot napr.: Kema Puconci ali enakovredno: 
- Linea 810 SL (hitrovezna samorazlivna masa) deb. 1-10 mm,
- vezni sloj Kemagrund A (vezni sloj).
Obračun v m2 tlorisne projekcije!
</t>
  </si>
  <si>
    <t xml:space="preserve">►HITROVEZNA TALNA IZRAVNAVA </t>
  </si>
  <si>
    <t>SKUPAJ PODI-TLAKI :</t>
  </si>
  <si>
    <t>B/6.</t>
  </si>
  <si>
    <t>B/9.</t>
  </si>
  <si>
    <t>SPLOŠNI OPIS NOTRANJIH VRAT- SISTEM ALU-K - TIP -50PI ali enakovredno:</t>
  </si>
  <si>
    <t>zdelki iz te linije, so idealni za javne zgradbe, izobraževalne in zdravstvene ustanove, oz. povsod, kjer sta varnost in higiena bistvenega pomena. Dizajn profilov upošteva le bistvene stvari, brez izboklin v vmesnem prostoru med okvirjem in krilom, s čimer se izognemo zadrževanju prahu ter ostalih nečistoč in olajšamo čiščenje. 
Sistem ima vsa tesnila (statična in dinamična) iz elastomera EPDM.
Profili so izdelani iz primarne aluminijeve zlitine EN AW-6060 (UNI EN 755-2) statične stabilnosti T5.
Površinska obdelava profilov (prašna barva po izboru projektanta RAL___) mora imeti ustrezen certifikat »QUALICOAT« , pri eloksiranju pa certifikat »QUALANOD«.</t>
  </si>
  <si>
    <t>V ceni vseh postavk, morajo biti zajeta vsa dela v opisu postavke kot tudi dobava in montaža, osnovni material, steklo, pritrdilni in tesnilni material, okovje, zapiralno okovje ter material za vse zaključke, ipd. Izvajalec mora vse mere preveriti na licu mesta in izdelati ustrezno tehnično dokumentacijo in delavniške risbe v skladu z dogovorom s projektantom.</t>
  </si>
  <si>
    <t xml:space="preserve">• morajo biti energetsko učinkovita (profili, steklo)-ustrezati morajo Pravilniku o učinkoviti rabi energije v stavbah (Ur. l. RS 93/2008);
• vratni profili morajo biti toplotno izolirani; 
• koeficient prehodnosti Uw=1,0 W/m2K ali manj; 
• površine morajo biti iz materialov, ki se dajo enostavno vzdrževati in so odporni na mehanske poškodbe; 
• imeti morajo dovolj nasadil, da se ne povešajo zaradi svoje teže in velikosti ter s tem ne povzročajo poškodbe na tlakih; 
• zvočna izolativnost skladno z veljavnim pravilnikom; 
• opremljena morajo biti s kovinskimi  gladkimi kljukami; 
• opremljena morajo biti s samo zapirali na mestih, kjer se to zahteva; 
• opremljena morajo biti s sistemom generalnega ključa;
• kjer zahteva tehnologija in delovni proces z aparati, ki sevajo, je potrebno na vratih in vratnih podbojih izvesti ustrezno zaščito pred sevanjem oziroma vgraditi ustrezno obliko vrat s podbojem;  
• vratna krila in okovje mora biti izvedeno za potrebe pristopne kontrole;
• vsa vrata na požarnih sektorjih morajo biti opremljena  z magneti in vezana na požarno centralo.  </t>
  </si>
  <si>
    <t xml:space="preserve">Podboji vrat morajo izpolnjevati naslednje zahteve: </t>
  </si>
  <si>
    <t>• podboji morajo biti kovinski in ustrezno prebarvani; 
• kjer je predvideno električno odpiranje vrat morajo imeti vgrajeno električno ključavnico v podboju in pripravljeno instalacijo; 
• podboji vrat  morajo imeti vgrajeno električno ključavnico s kablom za pristopno kontrolo; 
• opremljeni morajo biti z ustreznimi tesnili</t>
  </si>
  <si>
    <t>Na vratih ki vodijo na Oddelke je potrebno pred vhodi namestiti video domofone, ter izvesti pristopno kontrolo. Vrata ambulant, delovnih sob zdravnikov naj imajo na zunanji strani bunke in izvedeno pristopno kontrolo. Vsa vrata Oddelka morajo biti opremljena z generalnim ključem. 
Glede na Študijo požarne varnosti je potrebno predvideti vgradnjo požarnih vrat (zajeto v ločenih postavkah).</t>
  </si>
  <si>
    <t>► V1a - VRATA , dim. 90/211 cm</t>
  </si>
  <si>
    <t>► V2a - VRATA , dim. 100/211 cm</t>
  </si>
  <si>
    <t>► V2b - VRATA , dim. 100/211 cm</t>
  </si>
  <si>
    <t>► V2c - VRATA , dim. 100/211 cm</t>
  </si>
  <si>
    <t>► V2d - VRATA , dim. 110/211 cm</t>
  </si>
  <si>
    <t>► V3 - VRATA , dim. 110/211 cm</t>
  </si>
  <si>
    <t>► V4 - VRATA , dim. 120/211 cm</t>
  </si>
  <si>
    <t>► V5 - VRATA , dim. 130/211 cm</t>
  </si>
  <si>
    <t>► V5a - VRATA , dim. 130/211 cm</t>
  </si>
  <si>
    <t>SKUPAJ NOTRANJA VRATA:</t>
  </si>
  <si>
    <t>B/10.</t>
  </si>
  <si>
    <t>ELEKTRIČNA VRATA</t>
  </si>
  <si>
    <t xml:space="preserve">• Električni sistemi za zaklepanje vrat na evakuacijskih poteh morajo biti izvedeni v skladu z nemško smernico EltVTR. </t>
  </si>
  <si>
    <t>► V5e - VRATA , dim. 130/211 cm</t>
  </si>
  <si>
    <t>► V6e - DVOKRILNA VRATA , dim. 140/211 cm</t>
  </si>
  <si>
    <t>► DV1e - DRSNA VRATA , dim. 90/211 cm</t>
  </si>
  <si>
    <t>► DV2e - DRSNA VRATA , dim. 120/211 cm</t>
  </si>
  <si>
    <t>► DV3e - DRSNA VRATA , dim. 130/211 cm</t>
  </si>
  <si>
    <t>B/8.</t>
  </si>
  <si>
    <t>POŽARNA STENE IN VRATA</t>
  </si>
  <si>
    <t xml:space="preserve">Vse cene vrat vsebujejo dobavo, montažo, odre, prenose, dvige ter potrebna pritrdilna in tesnilna sredstva.
Izvajalec del je dolžan zaščititi izdelek pred poškodbami do predaje naročniku del. Vsa vrata izdelati po shemi iz projekta, detajlih in po dogovoru s projektantom. Mere je potrebno preveriti na objektu. Pred izvedbo delavniški načrt potrjuje projektant.
</t>
  </si>
  <si>
    <t>Sistem mora biti v skladu z EN in zadostiti zahtevane ognjevarne in dimotesne razrede!</t>
  </si>
  <si>
    <t>Vrata na evakuacijskih poteh (na prosto, v stopnišča) morajo biti zaradi večjega števila uporabnikov opremljena z napravami za »izhod ob paniki« po SIST EN 1125. 
V skladu z zahtevami Zakona o gradbenih proizvodih (ZGPro) se mora predložiti potrdilo za naprave po 6., 7. ali 9. členu ZGPro. Na STS tehničnem soglasju za požarna vrata mora biti omenjeno, po katerem standardu so izvedena zapirala požarnih vrat.
Pred izvedbo tehničnega pregleda, mora izvajalec dostaviti vse ustrezne certifikate in ateste, ki dokazujejo izpolnjevanje protipožarnih zahtev!</t>
  </si>
  <si>
    <t>Izdelava in montaža elementov mora biti izvedena v skladu z zahtevami STS (Slovenskega tehničnega soglasja) za ta sistem. Vsi stranski zaključki iz pločevine, kakor tudi vsi spoji in obrobe, morajo biti v skladu s požarno – gradbeno - fizikalnimi zahtevami iz STS.</t>
  </si>
  <si>
    <t xml:space="preserve">Splošni opis požarne konstrukcije EI 30 : Sistem kot napr.: Jansen Janisol 2 EI30 ali enakovredno </t>
  </si>
  <si>
    <t xml:space="preserve">Požarni sistem s prekinjenim toplotnim mostom za nenosilne požarne konstrukcije (vrata z ali brez nad- in ob-svetlob ter za fixne stene) z zahtevami:
najmanj 30 minut morajo preprečiti prehod ognja
najmanj 30 minut morajo omejiti prehod dima
najmanj 30 minut morajo omejiti prehod toplote.
</t>
  </si>
  <si>
    <t xml:space="preserve">Globina profilacije znaša 60 mm. Vratna konstrukcija je med podbojem in krilom površinsko poravnana. Zaradi enostavne oblike profilacije je omogočena racionalna izdelava elementov in tudi obdelava samih profilov je enostavna. </t>
  </si>
  <si>
    <t>Tesnenje v pripiri med podbojem in krilom je zagotovlja dvoje tesnil, ki sta iz težko vnetljivega materiala. Dimotesnost zagotavlja še v talni-cokel profil krila vrat vgrajeno »giljotinsko« - avtomatsko spustno tesnilo.</t>
  </si>
  <si>
    <t xml:space="preserve">Omogočeno je vstavljanje različnih debelin oz. tipov požarnih stekel ter ustreznih požarnih polnil. Steklo je v konstrukcijo vpeto z ustrezno širokimi steklitvenimi letvicami, ki se pritrjujejo s pomočjo samoreznih zatičnih vijakov. Za premoščanje stikov med steklom in konstrukcijo so lahko vstavljena steklitvena tesnila – suha zasteklitev; ali pa se predhodno vstavi steklokeramični trak in se nastalo fugo zapolni s silikonom – mokra zasteklitev. </t>
  </si>
  <si>
    <t>Okovje</t>
  </si>
  <si>
    <t xml:space="preserve">Nasadila so iz nerjavečega jekla in so vijačne izvedbe, nastavljiva po višini in še stransko. Možna izvedba je tudi iz nerjavečega jekla. 
Izbor nasadil mora biti prilagojen glede teže vratnega krila in namembnosti vratnega krila.
Na strani tečajev se med podboj in krilo vgradi dodaten varovalni zatič.
</t>
  </si>
  <si>
    <t>Ključavnice, zapahi, elektroodpirala, panik okovje izdelati po zahtevah razvidnih posamezne postavke in zahtevah iz študije požarne  varnosti.</t>
  </si>
  <si>
    <t>Površinska zaščita profilov je izvedena s  prašnim barvanjem po RAL barvni karti - po zahtevah arhitekta.  Pri izvedbi iz inox (edelstahl - nerjavnih) profilov  so vidne površine  polirane.</t>
  </si>
  <si>
    <t>vsa potrebna dokazovanja kakovosti materiala, pravilnega načina izvedbe in izvedenih del (certifikati uporabljenih materialov, protipožarni atesti,  poročila, itd.),</t>
  </si>
  <si>
    <t>čiščenje po zaključku del in odvoz odpadnega materiala na stalno deponijo,</t>
  </si>
  <si>
    <t xml:space="preserve">Kompletna izdelava, dobava in montaža protipožarnih vrat  - Gladka notranja, požarna, enokrilna vrata z Alu vlečenega podboja:
- Podboj prašno barvan v srebrno sivi RAL 7001
- podboj iz vlečenega aluminija
- vratno krilo je leseno, iz ustrezne negorljive plošče, finalno obdelano z MAX laminatom, vsi zaključki iz masivnega lesa barvani v izbranem tonu laminata.
- tipski šarnirni skriti kromirani tečaji ojačano okovje 3x
- inoks požarna kljuka
- cilindrična ključavnica s sistemskim ključem
- samozapiralo
- v vratno krilo vgrajeno napihljivo tesnilo
- vse barve po izboru projektanta
- vsa potrebna dokumentacija za EI . 
Ustrezni atesti in certifikati za vrata EI 90.
</t>
  </si>
  <si>
    <t xml:space="preserve">Kompletna izdelava, dobava in montaža protipožarnih vrat  - Gladka notranja, požarna, enokrilna vrata z Alu vlečenega podboja:
- Podboj prašno barvan v srebrno sivi RAL 7001
- podboj iz vlečenega aluminija
- vratno krilo je leseno, iz ustrezne negorljive plošče, finalno obdelano z MAX laminatom, vsi zaključki iz masivnega lesa barvani v izbranem tonu laminata.
- tipski šarnirni skriti kromirani tečaji ojačano okovje 3x
- inoks požarna kljuka
- cilindrična ključavnica s sistemskim ključem
- samozapiralo
- v vratno krilo vgrajeno napihljivo tesnilo
- vse barve po izboru projektanta
- vsa potrebna dokumentacija za EI 90. 
</t>
  </si>
  <si>
    <t>B/11.</t>
  </si>
  <si>
    <t>SPECIALNA VRATA S PB ZAŠČITO</t>
  </si>
  <si>
    <t>► V1Pb - VRATA s Pb zaščito, dim. 90/211 cm</t>
  </si>
  <si>
    <t>► V5Pb - VRATA s Pb zaščito, dim. 130/211 cm</t>
  </si>
  <si>
    <t>-vso potrebno dokumentacijo za začetek del.</t>
  </si>
  <si>
    <t>-vso potrebno zunanjo in notranjo kontrolo kakovosti.</t>
  </si>
  <si>
    <t>-vsa potrebna dokazovanja kakovosti materiala, pravilnega načina izvedbe in izvedenih del (certifikati uporabljenih materialov,atestii, poročila, itd.).</t>
  </si>
  <si>
    <t>-popravilo morebitne povzročene škode ostalim izvajalcem na gradbišču.</t>
  </si>
  <si>
    <t>Vrata na glavnih evakuacijskih poteh
Vrata na hodnikih morajo imeti min. skupno svetlo širina 140 cm (širina krilnega prehoda).  
Gre za območja horizontalne evakuacije, kjer se morajo evakuirati tudi  bolniki na posteljah s spremljevalci in z inštrumenti. V skladu s Prostorsko tehnično smernico TSG-12640-001: 2008 - Zdravstveni objekti (Zvezek 2 - bolnišnice) je to  minimalna zahtevana dimenzija, potrebna za transport bolnikov na bolniških posteljah v spremstvu treh oseb.</t>
  </si>
  <si>
    <t>Splošne zahteve za vrata   
Vrata na evakuacijskih poteh se morajo odpirati v smeri evakuacije. Izjema so vrata iz prostorov:
- površino do 200 m2, ki niso namenjeni zadrževanju ljudi, 
- kjer je manj kot 20 uporabnikov in
- kjer ni povečanega požarnega tveganja (npr. mokri prostori, sanitarije, strojnice, toplotne postaje).</t>
  </si>
  <si>
    <t xml:space="preserve">Električna drsna vrata (brez krilnega prehoda za evakuacijo)
Vsa električna drsna vrata, ki so na evakuacijskih poteh (hodniki, bolniške sobe itd.) in niso hkrati požarno na meji požarnih sektorjev, se izvedejo skladno z Smernico slovenskega združenja za požarno varstvo  SZPV 413 - Zahteve za avtomatska vrata na evakuacijskih poteh. 
Nekaj bistvenih zahtev:
- v primeru požara se morajo avtomatsko odpreti krmiljeno iz požarne centrale
- zagotovljeno morajo imeti rezervno električno napajane
- v primeru izpada primarne omrežne napetosti se morajo vrata avtomatsko odpreti v 5 sek. in ostati v tem položaju
- vrata morajo imeti vgrajen sistem proti napakam (sistem mora zaznati npr. električno napako in v 15 sekundah povzročiti samodejno odpiranje vrat, stanje rezervnega akumulatorskega napajanja itd.).
- če je predviden način delovanja »zaklenjeno« mora biti v bližini vrat tipka za odklepanje v sili (skladno z Smernico slovenskega združenja za požarno varstvo SZPV 411 Električni sistemi za zaklepanje vrat na evakuacijskih poteh).
</t>
  </si>
  <si>
    <t xml:space="preserve">Vrata z nadzorom dostopa (kontrola pristopa, protivlomno varovanje)
Odpiranje vrat na evakuacijskih poteh ne sme biti omejeno zaradi nadzora nad dostopom (kontrole pristopa, pridržalnih elektromagnetov, elektr. kjlučavnic itd.)
Vrata morajo izpolnjevati naslednje zahteve:
- za evakuacijo oseb mora biti omogočeno ročno odpiranje vrat, ki ne sme biti omejeno zaradi nadzora nad dostopom 
- v primeru požara se morajo krmiljeno iz požarne centrale brez časovne omejitve deaktivirati vsi elektromehanski elementi sistema nadzore dostopa, ki preprečujejo ročno odpiranje vrat.
Odpiranje vrat mora biti urejeno v skladno s standardom SIST EN 13637 za električno krmiljenje sisteme izhodov za evakuacijske poti ali s standardom SIST prEN 13633 za električno krmiljene sisteme izhodov za evakuacijske poti ob paniki in dodatnimi zahtevami skladno s Smernico slovenskega združenja za požarno varstvo SZPV 411 Električni sistemi za zaklepanje na evakuacijskih poteh. 
</t>
  </si>
  <si>
    <t>ALU. STEKLENE STENE in VRATA</t>
  </si>
  <si>
    <t>SPLOŠNI OPIS NOTRANJIH ALU ZASTEKLJENIH STEN :</t>
  </si>
  <si>
    <t>(SISTEM kot napr.: ALU-K - TIP -55 N ali enakovredno)</t>
  </si>
  <si>
    <t xml:space="preserve">Sistem brez prekinjenega termičnega mostu (hladna profilacija), ki ima globino profila okvirja in vratnega krila z dvojnim prekritjem 55mm ter globino okenskega krila s centralnim tesnilom 65mm. Na voljo so povečani okvirji, vratna  krila in dodatni profili do globine 105mm, s čimer lahko ugodimo najrazličnejšim statičnim in arhitektonskim zahtevam. Krila in okvirji so na zunanji strani poravnani, na notranji strani pa se okna in balkonska vrata prekrivajo. </t>
  </si>
  <si>
    <t xml:space="preserve">Sistem omogoča različne izvedbene tipologije, kot so: okna in balkonska vrata z notranjim odpiranjem, z izrivnim odpiranjem, s samostojnim krilom, z dvema, temi ali štirimi krili, vrata z zunanjim in notranjim odpiranjem, nihajnimi vrati, z odpiralnimi ob-svetlobami ali odpiralnimi nad-svetlobami. </t>
  </si>
  <si>
    <t xml:space="preserve">Sistem omogoča vgradnjo stekel debeline od 5 do 30mm. Steklo se pritrdi z ravnimi ali zaobljenimi steklitvenimi letvicami, notranjimi in zunanjimi tesnili. Zunanje tesnilo je neprekinjeno po celotnem obodu, vključno z vogali. </t>
  </si>
  <si>
    <t>Sistem ima vsa tesnila (statična in dinamična) iz elastomera EPDM. Zapiralno okovje in vsi vijaki so iz inoxa - sistemski atest.</t>
  </si>
  <si>
    <t xml:space="preserve">Profili so izdelani iz primarne aluminijeve zlitine EN AW-6060 (UNI EN 755-2) statične stabilnosti T5. </t>
  </si>
  <si>
    <t>Površinska obdelava profilov (prašna barva po izboru projektanta RAL___) mora imeti ustrezen certifikat »QUALICOAT«, pri eloksiranju pa certifikat »QUALANOD«.</t>
  </si>
  <si>
    <t>Spodaj dodatni profil zaradi izvedbe zaokrožnic tlaka.</t>
  </si>
  <si>
    <t>Spodnji pas zastekljen z varnostnim kaljenim lepljenim  emajliranim steklom 2 x 6 mm, barva po izboru projektanta.</t>
  </si>
  <si>
    <t>Zgornji pas zastekljen z varnostnim kaljenim lepljenim  prozornim steklom 2 x 6 mm</t>
  </si>
  <si>
    <t>►SS1-STEKLENA STENA z drsn. vrati 290/308cm</t>
  </si>
  <si>
    <t>►SS2-STEKLENA STENA z drsn. vrati 290/308cm</t>
  </si>
  <si>
    <t>►SS3-STEKLENA STENA z drsn. vrati 340/308cm</t>
  </si>
  <si>
    <t>►SS4-STEKLENA STENA  z (1K) vrati 273/308cm</t>
  </si>
  <si>
    <t>►SS5-STEKLENA STENA  z (1K) vrati 340/308cm</t>
  </si>
  <si>
    <t>►SS6-STEKLENA STENA  z (2K) vrati 290/308cm</t>
  </si>
  <si>
    <t>►SS7-STEKLENA STENA  252/282cm</t>
  </si>
  <si>
    <t>►SS8-STEKLENA STENA  z (1K) vrati 252/211cm</t>
  </si>
  <si>
    <t>►SS9-STEKLENA STENA  z (1K) vrati 389/313cm</t>
  </si>
  <si>
    <t>►SS10-STEKLENA STENA z(1K) vrati 374,5/313cm</t>
  </si>
  <si>
    <t>►SS11-STEKLENA STENA z(1K) vrati 232/313cm</t>
  </si>
  <si>
    <t>►SS12-STEKLENA STENA z(1K) vrati 235/313cm</t>
  </si>
  <si>
    <t>SKUPAJ ALU. STEKLENE STENE IN VRATA:</t>
  </si>
  <si>
    <t>B/12.</t>
  </si>
  <si>
    <t>MIZARSKA DELA</t>
  </si>
  <si>
    <t xml:space="preserve">Kompletna izvedba servisnega pregleda, eventuelni prevoz v delavnico neispravnega pohištva, senčil  oz. mehanizma, popravilo ter ponovna montaža.
</t>
  </si>
  <si>
    <t>Obračun v kompletu za vsa okna in senčila na oddelku!</t>
  </si>
  <si>
    <t>►SERVISNI PREGLED IN NASTAVITEV OKEN</t>
  </si>
  <si>
    <r>
      <t>►</t>
    </r>
    <r>
      <rPr>
        <b/>
        <sz val="10"/>
        <rFont val="Arial Narrow"/>
        <family val="2"/>
        <charset val="238"/>
      </rPr>
      <t>SERVISNI PREGLED IN POPRAVILO ZUN. SENČIL</t>
    </r>
  </si>
  <si>
    <t>STREŠNE KUPOLE</t>
  </si>
  <si>
    <t>• nastavni venec: višine 50 cm z vmesno toplotno
  izolacijo</t>
  </si>
  <si>
    <t>• kupola :</t>
  </si>
  <si>
    <t>Zunanja luska: Aglas IRR akrilna plošča ,
Notranja luska: standardna akrilna plošča</t>
  </si>
  <si>
    <t>• odpiranje :</t>
  </si>
  <si>
    <t>• oprema :</t>
  </si>
  <si>
    <t xml:space="preserve">  vgrajen ročni sistem odpiranja  (zajeto kompletno v ceni),</t>
  </si>
  <si>
    <t>• obrobe :</t>
  </si>
  <si>
    <t>Toplotna prehodnost Umax = 2,4 W/m2K</t>
  </si>
  <si>
    <t>►SK1-STREŠNA KUPOLA  270/180 cm</t>
  </si>
  <si>
    <t>B/13.</t>
  </si>
  <si>
    <t xml:space="preserve">V ponudbeni ceni  je zajeti  ves potreben material in delo vključno z vsemi transporti, pomožnimi deli  in varovalnimi deli , ki so potrebna za izvedbo del po posamezni postavki.Upoštevati je enotno ceno ne glede na tlorisno velikost prostorov. </t>
  </si>
  <si>
    <t>Vgrajeni material mora ustrezati veljavnim normativom in  standardom, ter ustrezati predpisani kvaliteti določeni s projektom , kar se dokaže z izvidi in atesti.</t>
  </si>
  <si>
    <t>Postavitev , premeščanje in odstranitev  premičnih odrov   je upoštevati v cenah za enoto posamezne postavke .</t>
  </si>
  <si>
    <t xml:space="preserve">Stikovanje  med posameznimi ploščami mora biti ravno  in  gladko. </t>
  </si>
  <si>
    <t>Pri izvedbi vseh spuščenih stropov je dosledno upoštevati detajle in navodila za vgradnjo izdelovalcev oz. dobaviteljev stropov.</t>
  </si>
  <si>
    <t xml:space="preserve">Nosilno ogrodje mora ustrezati statičnim zahtevam. 
Izdelani stropovi morajo biti popolnoma ravni. 
</t>
  </si>
  <si>
    <t xml:space="preserve">V   ceni je upoštevati  izdelavo potrebnih izrezov za instalacijske kanale , vgrajene elemente  in prehode instalacij. </t>
  </si>
  <si>
    <t>-pregled in čiščenje podloge,</t>
  </si>
  <si>
    <t xml:space="preserve">Kompletna izdelava, dobava in montaža spuščenega stropa , izgrajenega iz enonivojske kovinske konstrukcije iz glavnih ter prečnih 24 mm profilov, obešenih v primarni strop z obešali za spuščanje. 
V konstrukcijo so vložene snemljive mineralne plošče z vodoodbojno površino kot napr.: Armstrong Bioguard Acoustic Microlook ali enakovredno dim. 600 x 600 mm, bele barve z Bioguard antibakterijskim delovanjem, s poglobljenim robom in vidnim T profilom. Ob steni bo zaključni profil 24/24 mm. Stropne plošče so demontažne, s tesnjenimi stiki z gumico, plošče so pritrjene s tipskimi pritrdili BPCHDC. Razred čistosti stropa po EN ISO 16444-1: razred 5. Koeficient absorbcije zvoka: 0,60; vrednost izolativnosti zvoka: 37 dB.
</t>
  </si>
  <si>
    <t>►SUHOMONTAŽNI STROPOVI Bioguard plain</t>
  </si>
  <si>
    <t xml:space="preserve">Kompletna izdelava, dobava in montaža spuščenega kovinskega stropa , izgrajenega iz enonivojske kovinske konstrukcije iz glavnih ter prečnih 24 mm profilov, obešenih v primarni strop z obešali za spuščanje. 
V konstrukcijo so vložene snemljive kovinske plošče z vodoodbojno površino kot napr.: Armstrong BioGuard metalic ali enakovredno, dim. 600 x 600 mm, bele barve z Bioguard antibakterijskim delovanjem, s poglobljenim robom in vidnim T profilom. Ob steni bo zaključni profil 24/24 mm. Stropne plošče so demontažne, s tesnjenimi stiki z gumico, plošče so pritrjene s tipskimi pritrdili BPCHDC. Razred čistosti stropa po EN ISO 16444-1: razred 5. Koeficient absorbcije zvoka: 0,60; vrednost izolativnosti zvoka: 37 dB.
</t>
  </si>
  <si>
    <t>Lokacija: Bronhoskopija</t>
  </si>
  <si>
    <t>►SUHOMONTAŽNI STROPOVI metallic bioguard</t>
  </si>
  <si>
    <t>Lokacija: Izolacija</t>
  </si>
  <si>
    <t xml:space="preserve">Kompletna izdelava, dobava in montaža kaskade (vertikalna stena) pri spuščenem stropu.
Obloga z mavčnimi ploščami deb. 15 mm , po sistemu Knauf ali enakovredno.
</t>
  </si>
  <si>
    <t xml:space="preserve">Obračun v m2 razvite površine; vključno s podkonstrukcijo, pritrjeno na stropno konstrukcijo. 
</t>
  </si>
  <si>
    <t>►KASKADE V STROPU (vert.)</t>
  </si>
  <si>
    <t xml:space="preserve">Kompletna dobava in montaža spuščenega stropa z atestirano ognjeodpornostjo (R)EI 90, po sistemu knauf ali podobno. 
Stropni sistem iz mavčnih plošč, z vmesnim izolacijskim slojem, pritrjen na obešeno podkonstrukcijo iz pocinkane jeklene pločevine. 
Enojna obloga iz mavčnih plošč deb. 15 mm.
Obdelava K2.
</t>
  </si>
  <si>
    <t xml:space="preserve">Obračun v m2 tlorisne projekcije za kompletno izdelani strop! 
</t>
  </si>
  <si>
    <t>Lokacija: Klima prostor</t>
  </si>
  <si>
    <t xml:space="preserve">Obračun v m2 tlorisne projekcije. </t>
  </si>
  <si>
    <t xml:space="preserve">►DEMONTAŽA+MONTAŽA SEKUNDAR. STROPA </t>
  </si>
  <si>
    <t xml:space="preserve">Čiščenje medstropovja po odstranitvi obstoječe stropne obloge (sekundarnega stropa) oz. ob zamenjavi le-tega z novim. 
</t>
  </si>
  <si>
    <t>►ČIŠČENJE MEDSTROPOVJA</t>
  </si>
  <si>
    <t>SKUPAJ SUHOMONTAŽNI STROPOVI:</t>
  </si>
  <si>
    <t>B/14.</t>
  </si>
  <si>
    <t xml:space="preserve">Mavčne predelne stene splošno: 
Uporabljeni morajo biti kvalitetni materiali z ustreznimi certifikati. Nosilni kovinski profili morajo ustrezati statičnim zahtevam in morajo biti  antikorozijsko zaščiteni (pocinkani). 
Materiale uporabiti kot je to pri posameznih postavkah določeno. Izdelane stene morajo biti popolnoma ravne in navpične. 
Izvedba po sistemu kot napr.: Knauf, ali enakovredno.
Vmesna izolacija je iz steklene volne kot napr:   TVF1 Ursa Uralita,  napr.: TI140W, TP 115 Knauf insulation  ali enakovredno. 
</t>
  </si>
  <si>
    <t>Izdelava po veljavnih tehničnih predpisih in standardih SIST EN 520, SIST EN 14195, SIST EN 1396, SIST EN 13963.</t>
  </si>
  <si>
    <t>Upoštevati SIST EN 13501-požarna klasifikacija gradbenih proizvodov in elementov stavb.</t>
  </si>
  <si>
    <t xml:space="preserve">V ceni suhomontažnih del mora biti upoštevana tudi izdelava bandažiranja, izdelavo zaključkov po sistemu K2. </t>
  </si>
  <si>
    <t xml:space="preserve">Stene morajo izpolnjevati naslednje zahteve:
-ustrezno protipožarno varnost, biti morajo iz negorljivih materialov;
-oplesk in obloga se prilagodi namembnosti prostora;
-v mavčnih stenah morajo biti izvedene horizontalne in vertikalne ojačitve za naknadno vgradnjo opreme (zajeto v ceni !);
-zvočna izolativnost sten mora odgovarjati Pravilniku o zvočni zaščiti stavb;
-vsi instalacijski preboji in materiali v stenah morajo biti izvedeni tako, da ne poslabšajo zvočne zaščite stene;
-vse vmesne stene morajo biti postavljene od talne AB plošče do stropne AB plošče;
-kjer zahteva tehnologija in delovni proces z aparati, ki sevajo, je potrebno v ali na stene izvesti ustrezno zaščito pred sevanjem (zajeto v ločeni postavki);
</t>
  </si>
  <si>
    <t xml:space="preserve">- zahtevano požarno odpornost  (razvidna iz projekta in študije požarne varnosti),  
- stene morajo biti zaščitene na ustreznih višinah pred mehanskimi poškodbami, ki jih povzroča oprema v bolnišnici (postelje, vozički, premična oprema, itd.);
- vogali sten morajo biti opremljeni s kovinskimi vogalniki, ki ščitijo vogale pred krušenjem;
- stene morajo biti opremljene z ročnimi oprijemali za slabotne, površine oprijemal morajo biti iz materialov, ki se dajo enostavno čistiti in vzdrževati;
- na mestih, kjer so vrata, je potrebno vgraditi odbojnike.
</t>
  </si>
  <si>
    <t>-vse potrebne ojačitve za potrebe obešanja in pritrjevanja opreme v prostorih : WC, invalidski WC, kopalnice, ambulante,sobe……  );skladno z načrtom arhitekture in s površinskimi načrti opreme!</t>
  </si>
  <si>
    <t>-vsa potrebna dokazovanja kakovosti materiala, pravilnega načina izvedbe in izvedenih del (certifikati uporabljenih materialov, ateste za protipožarne zahteve, poročila, itd.).</t>
  </si>
  <si>
    <t xml:space="preserve">Električne inštalacije varnostnega napajanja morajo zagotavljati funkcionalnost (P)  v primeru požara za čas 90 min. Zahtevano funkcionalnost se lahko doseže na naslednje načine:
- s podometno izvedbo s gradbenim prekritjem, ki zagotavlja požarno odpornost za določen čas  90 min (EI 90)
- s kabli in pripadajočim priborom, ki ima klasificirano funkcionalnost v primeru požara za določen čas. 90 min (P - 90)
- s potekom po inštalacijskih jaških ali oblaganjem s požarno odpornimi ploščami, ki zagotavljajo požarno odpornost za določen čas 90 min (EI 90).
</t>
  </si>
  <si>
    <t xml:space="preserve">
Obložni materiali sten, stopov in tal v prostorih morajo imeti odzive na ogenj skladno s standardom SIST EN 13501-1  najmanj:
a) v notranjih stopniščih (zaščitene evakuacijske poti)
- stene in stropovi: A2-s1, d0
- tla Cfl-s1
b) v vseh ostalih prostorih 
- stene in stropovi: A2-s1, d0
- tla Bfl-s1
Predvidene nove notranje predelne stene se skladno s projektno nalogo izvedejo iz negorljivih materialov A1 ali A2.
</t>
  </si>
  <si>
    <t xml:space="preserve">►SUHOMONTAŽNE STENE deb. 12,5 cm </t>
  </si>
  <si>
    <t>Kompletna izdelava, dobava in montaža obloge parapetov pri WC kotličkih višine do 130 cm  z  mavčnimi ploščami, na ustrezni podkonstrukciji.
Sestava:
-obloga iz vodoodpornih mavčnih plošč v deb. 13,0 mm,
-nosilna podkonstrukcija iz profilov   iz pocinkane pločevine deb. 0,6 mm, le ta je prirejena tako, da je tudi zgoraj obloga ter pri vidnih stranicah širine cca 20 cm), 
- med profili zvočna izolacija iz izolacijskih plošč deb. 1 x 50 mm.
Obračun v m2 , v pogledu.</t>
  </si>
  <si>
    <t xml:space="preserve">►OBLOGE PARAPETOV (wc kotlički) </t>
  </si>
  <si>
    <t>Ob vertikalnih podporah (stebrih oz. sohah) je predvidena razširitev, katera se ustrezno protipožarno zaščiti (zajeti v ceni!).</t>
  </si>
  <si>
    <r>
      <t>►POŽARNA ZAŠČITA SOH</t>
    </r>
    <r>
      <rPr>
        <sz val="9"/>
        <rFont val="Arial"/>
        <family val="2"/>
        <charset val="238"/>
      </rPr>
      <t xml:space="preserve"> </t>
    </r>
    <r>
      <rPr>
        <sz val="9"/>
        <rFont val="Arial Narrow"/>
        <family val="2"/>
        <charset val="238"/>
      </rPr>
      <t>(niso v sklopu nove stene)</t>
    </r>
  </si>
  <si>
    <t xml:space="preserve">Kompletna izdelava, dobava in montaža požarne zapore z atestirano ognjeodpornostjo, po sistemu suhomontažnih predelnih sten, obojestransko obloženih  s 3 x 12,5 mm mavčnokartonskimi ploščami, na ustrezni podkonstrukciji iz profilov   iz pocinkane pločevine deb. 0,6 mm,  širine 75 mm; sidrati v tla in strop.
Med nosilnimi profili je toplotna izolacija iz izolacijskih plošč deb. 1 x 60 mm.
V ceno je zajeti bandažiranje s  fugirnim trakom iz steklenih vlaken.
V ceno vključiti vse kompletno do popolnega izdelka, še posebej pa: 
• zahtevana požarna odpornost razvidna iz projekta in študije požarne varnosti,  
• vse kompletno po specifikacijah in navodilih dobavitelja. </t>
  </si>
  <si>
    <t xml:space="preserve">Kompletna izdelava, dobava in montaža požarne obloge obstoječe stene z atestirano ognjeodpornostjo, po sistemu suhomontažnih predelnih sten, obloženih  z 2 x 12,5 mm mavčnokartonskimi ploščami, na ustrezni podkonstrukciji iz profilov   iz pocinkane pločevine deb. 0,6 mm, širine 75 mm.
Med nosilnimi profili je toplotna izolacija iz izolacijskih plošč deb. 1 x 60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</si>
  <si>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►POŽARNA  OBLOGA STENE deb. 12,5 cm; EI90 </t>
  </si>
  <si>
    <t>Kompletna izdelava, dobava in montaža požarne obloge kot napr. ali enakovredno: Promatect AD 40 plošč deb. 40 mm za dosego zahtevane ognjeodpornosti; vključno s potrebno podkonstrukcijo. 
Izvedba po navodilih proizvajalca ter v skladu s študijo požarne varnosti za obravnavani objekt!</t>
  </si>
  <si>
    <t xml:space="preserve">Kompletna izdelava, dobava in montaža obloge prezračevalnih kanalov  z ognjeodpornimi mavčnimi ploščami, na ustrezni podkonstrukciji. V ceno je zajeti bandažiranje.
Vmes toplotna izolacija. 
Sestava:
- obloga iz ognjeodpornih mavčnih plošč v deb. 25 mm za doseganje zahtevanje požarne odpornosti (glej študijo požarne varnosti za obravnavani objekt!),
- nosilna podkonstrukcija iz profilov   iz pocinkane pločevine deb. 0,6 mm,
- med profili toplotna izolacija iz izolacijskih plošč deb. 1 x 50 mm.
</t>
  </si>
  <si>
    <t xml:space="preserve">V ceno vključiti vse kompletno do popolnega izdelka, še posebej pa: 
• vse potrebne izjave in certifikate o skladnosti, ateste in certifikate, 
• vse kompletno po specifikacijah in navodilih dobavitelja in projektanta požarne varnosti! </t>
  </si>
  <si>
    <t xml:space="preserve">Kompletna izvedba požarne zatesnitve pri prehodu elektroinštalacij (6-8 blazinic/kos).
</t>
  </si>
  <si>
    <t xml:space="preserve">Kompletna izvedba požarne zatesnitve pri prehodu kanalov za klimo (20-24 blazinic/kos).
</t>
  </si>
  <si>
    <t>Požarno tesnjenje gorljivih cevovodov (uporaba notranje manšete):
Izdelava požarnega zaščitnega preboja gorljivih cevovodov (izoliranih ali neizoliranih) skozi meje požarnih sektorjev, ki so lahko masivni zidovi ali stropi in lahke predelne stene (tudi mavčno kartonske plošče, vendar mora biti preboj izveden s špaleto). Zračnost okoli zunanjega premera cevi je večja od 5mm. Zapora prehoda požara se izvede z uporabo notranje požarno zaščitne manšete PM – C/N. Če je prostor okoli cevi dosti večji od 5mm, se le ta zapolni s požarno zaščitno maso PM ELAST-o-INT plastin ali požarno zaščitno ploščo MVPP-P. Požarna odpornost EI 120.
Vsi izdelki morajo imeti Slovensko tehnično soglasje. Po požarni zaščiti se preboje označi z odgovarjajočimi nalepkami.</t>
  </si>
  <si>
    <t>Požarno tesnjenje gorljivih cevovodov (uporaba zunanje manšete):
Požarna zaščita prehodov gorljivih cevovodov (izoliranih ali neizoliranih) skozi meje požarnih sektorjev, ki so lahko masivni zidovi ali stropi in lahke predelne stene (tudi mavčno kartonske plošče, preboj pa mora biti izveden po sistemu špalet). Zračnost okoli zunanjega premera manšete, ki je pritrjena na steni/stropu ne sme biti večja od 5mm. Zapora prehoda požara se izvede z uporabo zunanjih požarno zaščitnih manšet PM – C/Z. Pri horizontalnem preboju se zunanja manšeta pritrdi na obe strani zidu, pri vertikalnem preboju pa samo na spodnji strani stropa. Požarna odpornost EI 120. Pri montaži je potrebno upoštevati sistem proizvajalca TINDE: PiroFix sistem 13 ali enakovredno.</t>
  </si>
  <si>
    <t>Kompletna izvedba požarne zatesnitve prehodov inštalacij  in ob obstoječih požarnih loputah s požarno peno za rege do širine 40 mm proizvod kot napr. ali enakovredno Promat, tip Promafoam C ali ustrezno; pločevinka V = 700 ml oz. ekvivalentna količina drugega proizvajalca.</t>
  </si>
  <si>
    <t xml:space="preserve">►PROTIPRAŠNA ZAŠČITA </t>
  </si>
  <si>
    <t xml:space="preserve">Dobava in montaža požarnih revizijskih vratic z atestirano ognjeodpornostjo EI 60 v stenah kanalov. 
Obračun v kos. 
</t>
  </si>
  <si>
    <t>►REVIZIJSKA VRATCA EI 60 vel. cca  60/60 cm</t>
  </si>
  <si>
    <t xml:space="preserve">Kompletna dobava in montaža vseh potrebnih  ojačitev za potrebe obešanja in pritrjevanja opreme v prostorih : WC, invalidski WC, kopalnice, ambulante,……  );skladno z načrtom arhitekture in s površinskimi načrti opreme!
Obračun v m'. 
</t>
  </si>
  <si>
    <t>►STENSKE OJAČITVE ZA OPREMO</t>
  </si>
  <si>
    <t xml:space="preserve">Kompletna dobava in montaža vseh potrebnih  ojačitev za potrebe pritrjevanja raznih oprijemal in stenskih zaščit v prostorih: hodniki, sobe, ambulante,……  );skladno z načrtom arhitekture in s površinskimi načrti opreme!
Obračun v m'. 
</t>
  </si>
  <si>
    <t>►STEN. OJAČITVE ZA OPRIJEMALA, ZAŠČITE</t>
  </si>
  <si>
    <t xml:space="preserve">Doplačilo za izvedbo vodoodporne stenske obloge (razlika v ceni med navadnimi in vodoodpornimi mavčnimi ploščami). 
Obračun po m2 mavčnih plošč. </t>
  </si>
  <si>
    <t>►DOPLAČILO ZA VODOODPORNO OBLOGO</t>
  </si>
  <si>
    <t xml:space="preserve">Doplačilo za ojačitev na mestu okvirjev in odprtin.
Obračun po m'. 
</t>
  </si>
  <si>
    <t>►DOPLAČILO ZA OJAČITVE</t>
  </si>
  <si>
    <t xml:space="preserve">Kompletna dobava in vgradnja novih vrat v začasni protiprašni steni za dostope do posameznih prostorov.
Obračun v kos; vključno z naknadno odstranitvijo vrat.
Vrata se do 5 x prestavi. </t>
  </si>
  <si>
    <t>►DOPLAČILO ZA VRATA 130/215 cm</t>
  </si>
  <si>
    <t>SKUPAJ SUHOMONTAŽNE STENE:</t>
  </si>
  <si>
    <t>B/15.</t>
  </si>
  <si>
    <t xml:space="preserve">Slikarska dela splošno: 
Izvajalec slikarskih del mora pred pričetkom dela  pregledati vse površine, ki bodo slikane in opozoriti izvajalca gradbenih del, da se odstranijo eventuelne pomanjkljivosti, ki jih je opazil in katere bi utegnile kvarno vplivati na brezhibno izvršitev in kvaliteto slikarskih del. 
Kvaliteta izvršenega dela mora biti brezhibna. Vse slikane površine morajo biti enakomerne, brez temnih ali svetlih lis, madežev, sledov po čopiču ali podobnih pomanjkljivosti. Barve oziroma barvne odtenke odobri projektant. Izvajalec mora na zahtevo projektanta napraviti brezplačne vzorce. 
Na  opleskanih površinah se ne smejo poznati sledovi od slikopleskarskega orodja  in ton mora biti enoten. Pri vseh barvah je potrebno upoštevati - pralna barva za bolnišnične prostore, oz. še dodatne zahteve v posameznih postavkah.
Izvajalec slikarskih del mora strogo paziti na to, da s svojim delom ne poškoduje ali onesnaži izdelkov drugih izvajalcev, po potrebi mora le-te ustrezno zaščititi. Izlivanje barv, beleža in drugega slikarskega materiala v vodovodne ali straniščne školjke ni dovoljeno za škodo odgovarja izvajalec slikarskih del, prav tako odgovarja za škodo, ki bi nastala zaradi nepazljivosti ali malomarnega dela. Po izvršenem delu mora izvajalec slikarskih del odstraniti ves preostali material.
</t>
  </si>
  <si>
    <t>Upoštevati SIST EN ISO 11998:2006 , ugotavljanje odpornosti proti mokremu drgnjenju in sposobnosti čiščenja premazov.</t>
  </si>
  <si>
    <t>Upoštevati SIST EN ISO 12137-1 in 2:2006, ugotavljanje opdpornosti proti praskam.</t>
  </si>
  <si>
    <t>Vse stike med betonom in opeko ter montažnimi stenami je potrebno bandažirati. Vse stene se dvakrat kitajo in brusijo in dvakrat slikajo z disperzijskimi oz. pralnimi barvami.</t>
  </si>
  <si>
    <t>Vsak sklop je v različni barvi; kar je potrebno upoštevati v ceni posamezne postavke!</t>
  </si>
  <si>
    <t>-kitanje in brušenje .</t>
  </si>
  <si>
    <t>-pripravo mavčnokartonskih stenskih oblog za slikanje,</t>
  </si>
  <si>
    <t>-izravnava vseh sten in pleskanih stropov z izravnalno maso za fino izravnavo,</t>
  </si>
  <si>
    <t>-vsa potrebna dokazovanja kakovosti materiala, pravilnega načina izvedbe in izvedenih del (certifikati uporabljenih materialov,  poročila, itd.).</t>
  </si>
  <si>
    <t xml:space="preserve">Kompletna izdelava sistemskega premaza notranjih stenskih površin s pralno barvo. 
V ceni zajeti tudi kompletno pripravo podloge (čiščenje , akril emulzija in potrebno kitanje z brušenjem), z vsemi pomožnimi deli, odri, transporti in prenosi materiala do mesta obdelave. 
Premaz kot napr.: JUB LATEX POLMAT z dodatkom JUBOCIDA  5-7 % , ali enakovredno.
</t>
  </si>
  <si>
    <t xml:space="preserve">Kompletna izdelava sistemskega opleska z disperzijsko barvo; min. 2 x  v tonu po izboru arhitekta. Kompletno s pripravo podloge  (čiščenje   in kitanje z brušenjem), z vsemi pomožnimi deli, odri, transporti in prenosi materiala do mesta obdelave. 
Premaz kot napr.: Jupol Brilliant,  z dodatkom JUBOCIDA  5-7 % , ali enakovredno.
</t>
  </si>
  <si>
    <t xml:space="preserve">Kompletna izdelava sistemskega premaza notranjih stenskih površin s pralno barvo (min. 3 x  v tonu po izboru arhitekta); vključno s predhodno odstranitvijo obstoječega opleska. 
Kompletno s pripravo podloge  (čiščenje   in kitanje z brušenjem), z vsemi pomožnimi deli, odri, transporti in prenosi materiala do mesta obdelave. 
Premaz kot napr.: JUB LATEX POLMAT z dodatkom JUBOCIDA  5-7 % , ali enakovredno.
</t>
  </si>
  <si>
    <t>►SLIKANJE obst. sten s pralno barvo; s preddeli</t>
  </si>
  <si>
    <t xml:space="preserve">Kompletna izdelava sistemskega opleska z disperzijsko barvo (min. 3 x  v tonu po izboru arhitekta);  vključno s predhodno odstranitvijo obstoječega opleska. 
Kompletno s pripravo podloge  (čiščenje   in kitanje z brušenjem), z vsemi pomožnimi deli, odri, transporti in prenosi materiala do mesta obdelave. Kompletno s pripravo podloge  (čiščenje   in kitanje z brušenjem), z vsemi pomožnimi deli, odri, transporti in prenosi materiala do mesta obdelave. 
Premaz kot napr.: Jupol Brilliant,  z dodatkom JUBOCIDA  5-7 % , ali enakovredno.
</t>
  </si>
  <si>
    <t>►SLIKANJE obst. sten z disp. barvo; s preddeli</t>
  </si>
  <si>
    <t xml:space="preserve">Kompletna izdelava opleska z disperzijsko barvo; min. 2 x  v tonu po izboru arhitekta. Kompletno s pripravo podloge  (čiščenje   in kitanje z brušenjem), z vsemi pomožnimi deli, odri, transporti in prenosi materiala do mesta obdelave. 
Premaz kot napr.: Jupol Brilliant,  z dodatkom JUBOCIDA  5-7 % , ali enakovredno.
</t>
  </si>
  <si>
    <t>►SLIKANJE mavčnih stropov , s preddeli</t>
  </si>
  <si>
    <t>Oplesk obstoječih sten in stropov - krpanje opleska po izvedbi raznih inštalacijskih del; vključno s predhodnim   čiščenjem, eventuelnim kitanjem in brušenjem ter oplesk z disperzijsko barvo (min. 2 x); vključno z  vsemi predhodnimi fazami del.</t>
  </si>
  <si>
    <t>►SLIKANJE- popravilo obstoječega opleska</t>
  </si>
  <si>
    <t>Oplesk obstoječih sten - krpanje obstoječega pralnega opleska po izvedbi raznih inštalacijskih del; vključno s predhodnim   čiščenjem, eventuelnim kitanjem in brušenjem ter oplesk z disperzijsko barvo (min. 2 x); vključno z  vsemi predhodnimi fazami del.</t>
  </si>
  <si>
    <t>►SLIKANJE- popravilo obst. pralnega opleska</t>
  </si>
  <si>
    <t xml:space="preserve">Krpanje obstoječe fasade po zaključenih delih na celem objektu ter vsa potrebna slikopleskarska opravila; da ne bodo vidne razlike staro-novo. 
Obračun v m2; vključno s predhodno odstranitvijo nevezanega ometa in z vsemi spremljajočimi deli!
</t>
  </si>
  <si>
    <t xml:space="preserve">Fasada   je klasična, ometana. Na določenih mestih zgradbe omet in zaključki odpadajo, kar je nevarno za mimoidoče. 
</t>
  </si>
  <si>
    <t>► KRPANJE IN OPLESK OBSTOJEČE FASADE</t>
  </si>
  <si>
    <t>SKUPAJ SLIKOPLESKARSKA DELA:</t>
  </si>
  <si>
    <t>SANITARNA OPREMA</t>
  </si>
  <si>
    <t xml:space="preserve">Kompletna dobava in montaža steklene kotne kabine z dvokrilnimi drsnimi vrati (drsna vrata so zajeta v ločeni postavki) ; kot napr.: KOLPASAN ali enakovredno.  
Stena je dvignjena (na inox stebričkih).
Steklo kaljeno - peskano. 
</t>
  </si>
  <si>
    <t xml:space="preserve">►L KABINA 90/90 CM </t>
  </si>
  <si>
    <t>Kompletna izdelava in montaža.</t>
  </si>
  <si>
    <t>►DEZINFEKTOR</t>
  </si>
  <si>
    <t>►POLIČKA PRI UMIVALNIKU</t>
  </si>
  <si>
    <t>►OGLEDALO</t>
  </si>
  <si>
    <t>►NAGIBNO OGLEDALO (invalidi)</t>
  </si>
  <si>
    <t>►OPRIJEMALO V WC</t>
  </si>
  <si>
    <t>►OPRIJEMALO V WC ZA INVALIDE</t>
  </si>
  <si>
    <t>SKUPAJ SANITARNA OPREMA:</t>
  </si>
  <si>
    <t>B/18.</t>
  </si>
  <si>
    <t>PROTIPOŽARNA OPREMA</t>
  </si>
  <si>
    <t>Kompletna dobava in montaža ročnih gasilnikov na CO2-5 (EG);skupaj s pritrdilnim materialom za na steno oz. steber, s potrebnimi priloženimi  certifikati in s potrebnimi označbami gasilnika. 
Lokacija namestitve v skladu s študijo požarne varnosti.</t>
  </si>
  <si>
    <t xml:space="preserve">►ROČNI GASILNIKI NA CO2 • ( CO2-5kg) </t>
  </si>
  <si>
    <t>►IZVLEČKI POŽARNEGA REDA</t>
  </si>
  <si>
    <t xml:space="preserve">Kompletna izdelava in montaža evakuacijskih načrtov in izobešanje na vidno mesto; z upoštevanjem etapnosti gradnje!
</t>
  </si>
  <si>
    <t>►EVAKUACIJSKI NAČRTI</t>
  </si>
  <si>
    <t xml:space="preserve">Kompletna izdelava in montaža raznih samolepilnih napisov, smeri, obvestil, ipd.
</t>
  </si>
  <si>
    <t>►RAZNE OZNAČBE</t>
  </si>
  <si>
    <t xml:space="preserve">►KOMB. OMARA ZA HIDRANT + GASILNIKE </t>
  </si>
  <si>
    <t>SKUPAJ PROTIPOŽARNA OPREMA:</t>
  </si>
  <si>
    <t>B/19.</t>
  </si>
  <si>
    <t xml:space="preserve">•Pri formiranju cen upoštevati splošne opise in razpisne pogoje! 
</t>
  </si>
  <si>
    <t xml:space="preserve">Izvajalec del je dolžan zaščititi objekt in opremo pred poškodbami do predaje naročniku del. 
</t>
  </si>
  <si>
    <t>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t>
  </si>
  <si>
    <t xml:space="preserve">Izvajalec del mora pred pričetkom dela  pregledati vse površine, ki bodo slikane in opozoriti izvajalca gradbenih del, da se odstranijo eventuelne pomanjkljivosti, ki jih je opazil in katere bi utegnile kvarno vplivati na brezhibno izvršitev in kvaliteto. 
Kvaliteta izvršenega dela mora biti brezhibna. 
</t>
  </si>
  <si>
    <t>-potrebno zunanjo in notranjo kontrolo kakovosti.</t>
  </si>
  <si>
    <t>-vse ukrepe za zaščito delavcev na gradbišču, skladno z veljavnimi predpisi s področja varnosti in zdravja pri delu.</t>
  </si>
  <si>
    <t>B/19.1</t>
  </si>
  <si>
    <t>►PLOŠČAD/VITEL (kompletno)</t>
  </si>
  <si>
    <t>B/19.2</t>
  </si>
  <si>
    <t xml:space="preserve">Kompletna dobava in montaža :
Zaščita vogalov kot napr: Gradus ali enakovredno. 
Višina min. 2,15 m.
Obračun  v kos vključno z vsem pritrdilnim materialom
</t>
  </si>
  <si>
    <t>►VOGALNIKI</t>
  </si>
  <si>
    <t>B/19.3</t>
  </si>
  <si>
    <t>►STENSKA DVO-VIŠINSKA ZAŠČITA</t>
  </si>
  <si>
    <t>►STENSKA OPRIJEMALA-ROČAJI</t>
  </si>
  <si>
    <t>B/19.4</t>
  </si>
  <si>
    <t>►ZAŠČITA VRAT</t>
  </si>
  <si>
    <t>B/19.5</t>
  </si>
  <si>
    <t>►PESKANA FOLIJA</t>
  </si>
  <si>
    <t>SKUPAJ RAZNA DELA:</t>
  </si>
  <si>
    <t xml:space="preserve">TESARSKA DELA </t>
  </si>
  <si>
    <t>B/7.</t>
  </si>
  <si>
    <t>B/16.</t>
  </si>
  <si>
    <t xml:space="preserve">► KABINA 200/90 CM </t>
  </si>
  <si>
    <t xml:space="preserve">V objektu  so nameščeni v glavnem gasilniki na prah ABC in na gasilni plin CO2. Z preprečitev večje škode v prostorih, na opremi, napravah itd. ob uporabi gasilnikov na prah, se le-ti zamenjajo z gasilniki na vodno meglo ali gasilni plin CO2, ki imajo podobne gasilne lastnosti, njihova uporaba pa povzroča min. škodo. 
Gasilniki na prah se ohranijo v specifičnih prostorih (tehnični prostori, strojnice prezračevanja itd.)
</t>
  </si>
  <si>
    <t>B/17.</t>
  </si>
  <si>
    <t xml:space="preserve">►ROČNI GASILNIKI NA VODNO MEGLO </t>
  </si>
  <si>
    <t>Kompletna dobava in montaža ročnih gasilnikov na vodno meglo 9 kg ;skupaj s pritrdilnim materialom za na steno oz. steber, s potrebnimi priloženimi  certifikati in s potrebnimi označbami gasilnika. 
Lokacija namestitev v skladu s študijo požarne varnosti.</t>
  </si>
  <si>
    <r>
      <t xml:space="preserve">►SLIKANJE </t>
    </r>
    <r>
      <rPr>
        <sz val="10"/>
        <rFont val="Arial"/>
        <family val="2"/>
        <charset val="238"/>
      </rPr>
      <t>mav. sten s pralno barvo; s preddeli</t>
    </r>
  </si>
  <si>
    <r>
      <t>►SLIKANJE</t>
    </r>
    <r>
      <rPr>
        <sz val="10"/>
        <rFont val="Arial"/>
        <family val="2"/>
        <charset val="238"/>
      </rPr>
      <t xml:space="preserve"> mav. sten z disp. barvo; s preddeli</t>
    </r>
  </si>
  <si>
    <t xml:space="preserve">Kompletna izdelava, dobava in montaža suhomontažnih predelnih sten, obojestransko obloženih  z 2 x 12,5 mm mavčnokartonskimi ploščami, na ustrezni podkonstrukciji iz profilov   iz pocinkane pločevine deb. 0,6 mm,  širine 75 mm; sidrati v tla in strop, višine do 3,60 m.
Med nosilnimi profili je toplotna izolacija iz izolacijskih plošč deb. 1 x 75 mm.
V ceno je zajeti bandažiranje s  fugirnim trakom iz steklenih vlaken.
V ceno vključiti vse kompletno do popolnega izdelka, še posebej pa: 
• izdelavo odprtine za vrata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</si>
  <si>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suhomontažnih predelnih sten, obojestransko obloženih  z 2 x 12,5 mm mavčnokartonskimi ploščami, na ustrezni podkonstrukciji iz profilov   iz pocinkane pločevine deb. 0,6 mm,  širine 100 mm; sidrati v tla in strop, višine do 3,60 m.
Med nosilnimi profili je toplotna izolacija iz izolacijskih plošč deb. 1 x 100 mm.
V ceno je zajeti bandažiranje s  fugirnim trakom iz steklenih vlaken.
V ceno vključiti vse kompletno do popolnega izdelka, še posebej pa: 
• izdelavo odprtine za vrata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</si>
  <si>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►SUHOMONTAŽNE STENE deb. 15,0 cm </t>
  </si>
  <si>
    <t xml:space="preserve">Kompletna izdelava, dobava in montaža zapore nad vrati oz. zapora pri zmanjšanju vratne odprtine , po sistemu suhomontažnih predelnih sten, obojestransko obloženih  z 2 x 12,5 mm mavčnokartonskimi ploščami, na ustrezni podkonstrukciji iz profilov   iz pocinkane pločevine deb. 0,6 mm,  širine 100 mm.
Med nosilnimi profili je toplotna izolacija iz izolacijskih plošč deb. 1 x 100 mm.
V ceno je zajeti bandažiranje s  fugirnim trakom iz steklenih vlaken.
V ceno vključiti vse kompletno do popolnega izdelka, še posebej pa: 
• izdelavo odprtine za vrata in priprava ustrezne podlage-ojačitev za montažo le-teh, 
• podkonstrukcijo sidrati v tla in strop,
• vse kompletno po specifikacijah in navodilih dobavitelja. </t>
  </si>
  <si>
    <r>
      <t xml:space="preserve">►SUHOMONT. STENE deb. 15,0 cm; </t>
    </r>
    <r>
      <rPr>
        <sz val="10"/>
        <rFont val="Arial"/>
        <family val="2"/>
        <charset val="238"/>
      </rPr>
      <t>(zapore)</t>
    </r>
  </si>
  <si>
    <t>►POŽARNE STENE deb. 15 cm; (R)EI90 (klima)</t>
  </si>
  <si>
    <t>►POŽARNE STENE deb. 12,5 cm; (R)EI90</t>
  </si>
  <si>
    <t xml:space="preserve">Kompletna izdelava, dobava in montaža požarnih sten z atestirano ognjeodpornostjo (R)EI 90, po sistemu proizvajalca suhomontažnih predelnih sten kot napr. Knauf ali enakovredno, obojestransko obloženih  z 2 x 12,5 mm mavčnokartonskimi ploščami, na ustrezni podkonstrukciji iz profilov   iz pocinkane pločevine deb. 0,6 mm,  širine 75 mm; sidrati v tla in strop, višine do 3,60 m.
Med nosilnimi profili je toplotna izolacija iz izolacijskih plošč deb. 1 x 75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</si>
  <si>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požarne zapore z atestirano ognjeodpornostjo, po sistemu suhomontažnih predelnih sten, obojestransko obloženih  z 2 x 12,5 mm mavčnokartonskimi ploščami, na ustrezni podkonstrukciji iz profilov   iz pocinkane pločevine deb. 0,6 mm,  širine 75 mm; sidrati v tla in strop, višine 3,60-5,00 m.
Med nosilnimi profili je toplotna izolacija iz izolacijskih plošč deb. 1 x 75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</si>
  <si>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►POŽARNA ZAPORA deb. 15 cm; EI90 </t>
  </si>
  <si>
    <r>
      <t>► INŠTAL. STENA  EI 90</t>
    </r>
    <r>
      <rPr>
        <sz val="10"/>
        <rFont val="Arial"/>
        <family val="2"/>
        <charset val="238"/>
      </rPr>
      <t xml:space="preserve"> (inštal, vodi</t>
    </r>
  </si>
  <si>
    <r>
      <t xml:space="preserve">Kompletna izdelava, dobava in montaža obloge-maske inštalacij </t>
    </r>
    <r>
      <rPr>
        <u val="singleAccounting"/>
        <sz val="10"/>
        <rFont val="Arial"/>
        <family val="2"/>
        <charset val="238"/>
      </rPr>
      <t xml:space="preserve">(obloga vertikalnih inštalacijskih kanalov)  </t>
    </r>
    <r>
      <rPr>
        <sz val="10"/>
        <rFont val="Arial"/>
        <family val="2"/>
        <charset val="238"/>
      </rPr>
      <t xml:space="preserve">obloženih  z 2 x 15 mm ognjeodpornimi mavčnokartonskimi ploščami), na ustrezni podkonstrukciji iz profilov   iz pocinkane pločevine deb. 0,6 mm,  širine 75 mm; sidrati oz. pritrditi v tla, steno in strop.
Med nosilnimi profili je samonosna toplotna izolacija iz izolacijskih plošč deb. 1 x 75 mm.
V ceno je zajeti bandažiranje s  fugirnim trakom iz steklenih vlaken.
V ceno vključiti vse kompletno do popolnega izdelka, še posebej pa: 
• podkonstrukcijo sidrati v tla in strop,
• zahtevana požarna odpornost razvidna iz projekta in študije požarne varnosti,  
• vse kompletno po specifikacijah in navodilih dobavitelja. 
</t>
    </r>
  </si>
  <si>
    <r>
      <t xml:space="preserve">►POŽARNE OBLOGE  </t>
    </r>
    <r>
      <rPr>
        <sz val="10"/>
        <rFont val="Arial Narrow"/>
        <family val="2"/>
        <charset val="238"/>
      </rPr>
      <t>(prezračevalni kanali)</t>
    </r>
    <r>
      <rPr>
        <b/>
        <sz val="10"/>
        <rFont val="Arial"/>
        <family val="2"/>
        <charset val="238"/>
      </rPr>
      <t xml:space="preserve"> EI 60</t>
    </r>
  </si>
  <si>
    <r>
      <t>►POŽARNA ZATESNITEV PREHODOV</t>
    </r>
    <r>
      <rPr>
        <sz val="10"/>
        <rFont val="Arial"/>
        <family val="2"/>
        <charset val="238"/>
      </rPr>
      <t xml:space="preserve"> </t>
    </r>
    <r>
      <rPr>
        <sz val="10"/>
        <rFont val="Arial Narrow"/>
        <family val="2"/>
        <charset val="238"/>
      </rPr>
      <t>(elektro inšt.)</t>
    </r>
  </si>
  <si>
    <r>
      <t>►POŽARNA ZATESNITEV PREHODOV</t>
    </r>
    <r>
      <rPr>
        <sz val="10"/>
        <rFont val="Arial"/>
        <family val="2"/>
        <charset val="238"/>
      </rPr>
      <t xml:space="preserve"> (str. inšt.)</t>
    </r>
  </si>
  <si>
    <r>
      <t>►POŽAR. ZATESNITEV CEVOVODOV</t>
    </r>
    <r>
      <rPr>
        <sz val="10"/>
        <rFont val="Arial Narrow"/>
        <family val="2"/>
        <charset val="238"/>
      </rPr>
      <t xml:space="preserve"> (notr. manšete)</t>
    </r>
  </si>
  <si>
    <r>
      <t>►POŽAR. ZATESNITEV CEVOVODOV</t>
    </r>
    <r>
      <rPr>
        <sz val="10"/>
        <rFont val="Arial Narrow"/>
        <family val="2"/>
        <charset val="238"/>
      </rPr>
      <t xml:space="preserve"> (zun. manšete)</t>
    </r>
  </si>
  <si>
    <r>
      <t>►POŽARNA ZATESNITEV PREHODOV</t>
    </r>
    <r>
      <rPr>
        <sz val="10"/>
        <rFont val="Arial"/>
        <family val="2"/>
        <charset val="238"/>
      </rPr>
      <t xml:space="preserve"> </t>
    </r>
    <r>
      <rPr>
        <sz val="10"/>
        <rFont val="Arial Narrow"/>
        <family val="2"/>
        <charset val="238"/>
      </rPr>
      <t>(V = 700 ml)</t>
    </r>
  </si>
  <si>
    <t>►STENE S Pb ZAŠČITO, DEB.  13,5-15,0 cm</t>
  </si>
  <si>
    <t>►OBLOGA STENE S Pb ZAŠČITO</t>
  </si>
  <si>
    <t>►KONTROLNE MERITVE Pb ZAŠČITE IN POROČILO</t>
  </si>
  <si>
    <t>KPL</t>
  </si>
  <si>
    <t xml:space="preserve">Kompletna izdelava, dobava in montaža zapore za drsna vrata, obojestransko obloženih  z 2 x 12,5 mm mavčnokartonskimi ploščami, na ustrezni podkonstrukciji iz profilov   iz pocinkane pločevine deb. 0,6 mm,  širine 5 mm.
Med nosilnimi profili je toplotna izolacija iz izolacijskih plošč deb. 1 x 75 mm.
V ceno je zajeti bandažiranje s  fugirnim trakom iz steklenih vlaken.
V ceno vključiti vse kompletno do popolnega izdelka, še posebej pa: 
• izdelavo ojačitev za vogale in montažo le-teh, 
• podkonstrukcijo sidrati v tla in strop,
• podkonstrukcijo za vgradnjo sanitarnih elementov in opreme,
• zahtevana požarna odpornost razvidna iz projekta in študije požarne varnosti,  
• vse kompletno po specifikacijah in navodilih dobavitelja. 
</t>
  </si>
  <si>
    <t>►SUHOMONTAŽNE ZAPORE ZA DRSNA VRATA</t>
  </si>
  <si>
    <r>
      <t xml:space="preserve">►OBLOGA TAL </t>
    </r>
    <r>
      <rPr>
        <b/>
        <sz val="10"/>
        <rFont val="Agency FB"/>
        <family val="2"/>
      </rPr>
      <t xml:space="preserve">elektro prevodni </t>
    </r>
    <r>
      <rPr>
        <b/>
        <sz val="10"/>
        <rFont val="Arial"/>
        <family val="2"/>
        <charset val="238"/>
      </rPr>
      <t>KAVČUK 3,0 mm</t>
    </r>
  </si>
  <si>
    <t xml:space="preserve">Kompletna odstranitev obstoječega plavajočega tlaka : betonski estrih, ločilna folija, toplotna izolacija) ter s prenosom ruševin do odlagališča na dvorišču. 
Obračun v m2.
</t>
  </si>
  <si>
    <t>► ODSTRANITEV PLAVAJOČEGA TLAKA</t>
  </si>
  <si>
    <t>►EPOKSI PREMAZ 0,3 mm</t>
  </si>
  <si>
    <t>Alu stena se privijačijo v tla in stropno konstrukcijo.</t>
  </si>
  <si>
    <t>►PREDELAVA OBST. VRAT ZA EVAKUACIJO</t>
  </si>
  <si>
    <t xml:space="preserve">Strojnica v podstrešju se izvede kot ločeni požarni sektor - zahteve so natančno navedene v poglavju » Požarni sektorji«.
Vsi sistemi se morajo v primeru požara avtomatsko izklopiti,  krmiljeno preko požarne centrale.
Vsi prezračevalni kanali morajo imeti na mejah požarnih sektorjev (požarno odporne stene, talna in stropna plošča) vgrajene požarne lopute s tako požarno odpornostjo, kot se zahteva za ostale gradbene elemente požarnega sektorja – v našem primeru (EI 90).
Prezračevalni kanali morajo biti iz negorljivih materialov (razred A1 ali A2). 
Toplotna izolacija kanalov mora biti negorljiva ali težko gorljiva (razred A1, A2, B ali C). 
Ne glede na prejšnji stavek morajo biti kanali in njihova izolacija (tudi parne zapore, folije, premazi in obloge) iz negorljivih materialov A1 ali A2:
- na evakuacijskih poteh (zaščitenih hodnikih, stopniščih)
- nad spuščenim stropom, ki je vgrajen zaradi povečanja požarne odpornosti konstrukcije
- če bi lahko prišlo do nabiranje gorljivega materiala na stene kanala (v kuhinji, delavnici in podobno)
Parne zapore, folije in obloge so lahko iz normalno gorljivega materiala (razred E), če so tanjše od 0,5 mm.
Za manjše dele, kot so tesnila, ležaji, merilne naprave, izolacija električnih in pnevmatskih naprav, filtri, ter za ostale dele prezračevalnih naprav, ki imajo majhen vpliv na požarno varnost, ni zahtev glede odziva na ogenj.
Vsi prehodi prezračevalnih kanalov skozi meje požarnih sektorjev morajo biti požarno zatesnjeni tako, da se enaka požarna odpornost, kot jo ima gradbeni element, skozi katerega potekajo ti prehodi (EI 90) . 
</t>
  </si>
  <si>
    <t xml:space="preserve">►POŽARNE ZAPORE deb. 12,5 cm; EI90 </t>
  </si>
  <si>
    <r>
      <t>► POŽARNA OBLOGA  EI 90</t>
    </r>
    <r>
      <rPr>
        <sz val="10"/>
        <rFont val="Arial"/>
        <family val="2"/>
        <charset val="238"/>
      </rPr>
      <t xml:space="preserve"> (podstrešje/strojnica)</t>
    </r>
  </si>
  <si>
    <t xml:space="preserve">Kompletna izdelava, dobava in montaža: 
Avtomatska evakuacijska in požarna dvokrilna zastekljena vrata (prehod v ostale oddelke). Programsko stikalo z gumbom za izbiro načina delovanja za diagnostiko napak in opozoril. Za varnost prehoda vgrajena kombinirana senzorja gibanja in prisotnosti s samopreverjanjem delovanja, z elektromehansko ključavnico, elektromehanskim aktuatorjem in mehanizmom prisilnega zapiranja. Konstrukcija in vratno krilo sta setavljena iz jeklene konstrukcije, jeklenih okvirjev, stekla, okovja, samozapiral, kljuk in tesnil, vse razreda odpornosti EI60. Vsi vidni kovinski deli kril in pogona v barvi po izboru investitorja. Vrata so priklopljena na požarno centralo, v primeru požara se vrata prekrmilijo na mehanska dvokrilna vrata (odpiranje v smeri evakuacije). 
Kontrola pristopa po navodilih UKC MB!
</t>
  </si>
  <si>
    <r>
      <t>►EVP1c-POŽARNA VRATA EI 90, 100/210 cm</t>
    </r>
    <r>
      <rPr>
        <b/>
        <sz val="10"/>
        <rFont val="Agency FB"/>
        <family val="2"/>
      </rPr>
      <t xml:space="preserve"> </t>
    </r>
    <r>
      <rPr>
        <b/>
        <sz val="10"/>
        <rFont val="Calibri"/>
        <family val="2"/>
        <charset val="238"/>
        <scheme val="minor"/>
      </rPr>
      <t>(P.)</t>
    </r>
  </si>
  <si>
    <t>* pohištveno in medicinsko opremo.</t>
  </si>
  <si>
    <t>► PREBOJ ZIDU</t>
  </si>
  <si>
    <t xml:space="preserve">Kompletna dobava in vgrajevanje-polaganje protiveterne paropropustne folije preko položenih toplotno izolacijskih plošč .
</t>
  </si>
  <si>
    <r>
      <t xml:space="preserve">► FASADNI ODRI </t>
    </r>
    <r>
      <rPr>
        <sz val="10"/>
        <rFont val="Arial Narrow"/>
        <family val="2"/>
        <charset val="238"/>
      </rPr>
      <t>(streha-strojnica)</t>
    </r>
  </si>
  <si>
    <r>
      <t xml:space="preserve">► BETON C 25/30 </t>
    </r>
    <r>
      <rPr>
        <sz val="10"/>
        <rFont val="Arial Narrow"/>
        <family val="2"/>
        <charset val="238"/>
      </rPr>
      <t>(ležišča za preklade in nosilce)</t>
    </r>
  </si>
  <si>
    <t>►OPAŽ LEŽIŠČ  ZA NOSILCE IN PREKLADE</t>
  </si>
  <si>
    <t>► PREBOJ PLOŠČE   10x10 cm, deb. pl. 20-40 cm</t>
  </si>
  <si>
    <t>► PREBOJ PLOŠČE   15x15 cm, deb. pl. 20-40 cm</t>
  </si>
  <si>
    <t>► PREBOJ PLOŠČE   20x20 cm, deb. pl. 20-40 cm</t>
  </si>
  <si>
    <r>
      <t xml:space="preserve">► PREBOJ AB PLOŠČ </t>
    </r>
    <r>
      <rPr>
        <b/>
        <sz val="10"/>
        <rFont val="Arial Narrow"/>
        <family val="2"/>
        <charset val="238"/>
      </rPr>
      <t xml:space="preserve">deb. ≤ 20 </t>
    </r>
    <r>
      <rPr>
        <sz val="10"/>
        <rFont val="Arial Narrow"/>
        <family val="2"/>
        <charset val="238"/>
      </rPr>
      <t xml:space="preserve">cm </t>
    </r>
    <r>
      <rPr>
        <b/>
        <sz val="10"/>
        <rFont val="Arial Narrow"/>
        <family val="2"/>
        <charset val="238"/>
      </rPr>
      <t>(</t>
    </r>
    <r>
      <rPr>
        <sz val="10"/>
        <rFont val="Arial Narrow"/>
        <family val="2"/>
        <charset val="238"/>
      </rPr>
      <t xml:space="preserve">vel. </t>
    </r>
    <r>
      <rPr>
        <b/>
        <sz val="10"/>
        <rFont val="Arial Narrow"/>
        <family val="2"/>
        <charset val="238"/>
      </rPr>
      <t xml:space="preserve">0,35-0,50 </t>
    </r>
    <r>
      <rPr>
        <sz val="10"/>
        <rFont val="Arial Narrow"/>
        <family val="2"/>
        <charset val="238"/>
      </rPr>
      <t>m2</t>
    </r>
    <r>
      <rPr>
        <b/>
        <sz val="10"/>
        <rFont val="Arial"/>
        <family val="2"/>
        <charset val="238"/>
      </rPr>
      <t xml:space="preserve">) </t>
    </r>
  </si>
  <si>
    <t>►POKRIVANJE STREHE (območje strojnice)</t>
  </si>
  <si>
    <t>►OBROBA STREHA STROJNICE</t>
  </si>
  <si>
    <t xml:space="preserve">Kompletna izdelava/dobava in montaža obrobe z alu. pločevino po izbranemu sistemu kritine.
Izvedba kritine mora biti v skladu s standardom ÖNORM B 3521-1).
Sistem ni gorljiv (A1).
Izbrani način pritrjevanja mora biti v skladu z navodili in tehničnimi napotki proizvajalca kritine za obravnavano streho!
Legura, mehanska kakovost in premaz morajo biti prilagojeni zgibni tehniki.
Barva kritine po izboru arhitekta!
V ceni zajeti tudi ves pritrdilni in tesnilni material.
Obračun v m2.
</t>
  </si>
  <si>
    <t>►OBROBA INŠTAL. KANALOV (alu. pl.d. 1 mm)</t>
  </si>
  <si>
    <t>►RAZNE OBROBE  (alu.  pl. deb. 1 mm )</t>
  </si>
  <si>
    <t>Kompletna izdelava in montaža obrobe, izdelane iz alu. pločevine deb. 1,0 mm (plastificirane v RAL po izboru arhitekta). 
Izvedba po navodilih arhitekta! 
V ceno je zajeti tudi ves nerjaveči pritrdilni material, vsa potrebna pomožna dela in transporte do mesta vgraditve!</t>
  </si>
  <si>
    <t>►POKRIVANJE STREHE  (nad dvig. jaškom)</t>
  </si>
  <si>
    <t>V izmeri predvideno samo območje klimata!</t>
  </si>
  <si>
    <t xml:space="preserve">Kompletna obloga  sten v tuš kabinah s prvovrstnimi stenskimi mozaik keramičnimi ploščicami;  kot napr.: proizvajalec Buchtal ali enakovredno. 
Keramične mozaik ploščice po izboru arhitekta! 
Višina oblaganja do višine sten kabine, preostala obloga enako kot preostala keramika.  
Obračun po m2.
</t>
  </si>
  <si>
    <t>SKUPAJ MIZARSKA DELA :</t>
  </si>
  <si>
    <r>
      <t>m</t>
    </r>
    <r>
      <rPr>
        <vertAlign val="superscript"/>
        <sz val="10"/>
        <rFont val="Arial"/>
        <family val="2"/>
        <charset val="238"/>
      </rPr>
      <t>3</t>
    </r>
  </si>
  <si>
    <t>►OPAŽ STREHE Z DESKAMI DEB. 24 MM</t>
  </si>
  <si>
    <t>Opaž strešne konstrukcije z deskami.  
Obračun v m2!</t>
  </si>
  <si>
    <t xml:space="preserve">Kompletno pokrivanje strehe z alu. trakasto pločevino po sistemu kot napr.: PREFAFALZ 650 ali enakovredno. Izvedba kritine mora biti v skladu s standardom ÖNORM B 3521-1).
Sistem ni gorljiv (A1).
Izbrani način pritrjevanja mora biti v skladu z navodili in tehničnimi napotki proizvajalca kritine za obravnavano streho!
Legura, mehanska kakovost in premaz morajo biti prilagojeni zgibni tehniki.
Barva kritine po izboru arhitekta!
V ceni zajeti tudi ves pritrdilni in tesnilni material.
Obračun v m2; vključno s predhodnim polaganjem sekundarne kritine.
</t>
  </si>
  <si>
    <t>► ODSTRANITEV PREGRADNIH STEN deb. 10-15 cm</t>
  </si>
  <si>
    <t>► ODSTRANITEV PREGRADNIH STEN deb. 12-15 cm</t>
  </si>
  <si>
    <t>► ODSTRANITEV PREGRADNIH STEN deb. do 10 cm</t>
  </si>
  <si>
    <t xml:space="preserve">Kompletna odstranitev obstoječih zidanih deloma opločenih pregradnih sten; vključno s prenosom ruševin do odlagališča na dvorišču. 
Obračun v m2.
</t>
  </si>
  <si>
    <r>
      <t>► PREBOJ ZIDU deb. 30-45 cm</t>
    </r>
    <r>
      <rPr>
        <sz val="10"/>
        <rFont val="Arial"/>
        <family val="2"/>
        <charset val="238"/>
      </rPr>
      <t xml:space="preserve"> (novi prehodi)</t>
    </r>
  </si>
  <si>
    <t>► PREBOJ do 3 m2, v steni deb. 15-18 cm</t>
  </si>
  <si>
    <r>
      <t>► PREBOJ ZIDU deb. 30-45 cm</t>
    </r>
    <r>
      <rPr>
        <sz val="10"/>
        <rFont val="Arial"/>
        <family val="2"/>
        <charset val="238"/>
      </rPr>
      <t xml:space="preserve"> (nova vrata)</t>
    </r>
  </si>
  <si>
    <t>► PREBOJ-POVEČANJE ODPRTINE  deb. 30-45 cm</t>
  </si>
  <si>
    <t>PROTIPOŽARNI UKREPI - OSTALE ETAŽE</t>
  </si>
  <si>
    <t>POŽARNI UKREPI (OSTALE ETAŽE)</t>
  </si>
  <si>
    <r>
      <t xml:space="preserve">►STENSKA KER. OBLOGA </t>
    </r>
    <r>
      <rPr>
        <sz val="10"/>
        <rFont val="Arial"/>
        <family val="2"/>
        <charset val="238"/>
      </rPr>
      <t>(tuši)</t>
    </r>
  </si>
  <si>
    <t>►SUHOMONTAŽNE ZAPORE DEB.  22,5 - 42,5 cm</t>
  </si>
  <si>
    <t>►SUHOMONTAŽNE ZAPORE DEB.  20,0-32,5 cm</t>
  </si>
  <si>
    <t xml:space="preserve">Kompletna izdelava opleska mavčnih površin in novo ometanih površin z disperzijsko barvo; min. 2 x  v tonu po izboru arhitekta. Kompletno s pripravo podloge  (čiščenje   in kitanje z brušenjem), z vsemi pomožnimi deli, odri, transporti in prenosi materiala do mesta obdelave. 
Premaz kot napr.: Jupol Brilliant,  z dodatkom JUBOCIDA  5-7 % , ali enakovredno.
</t>
  </si>
  <si>
    <t xml:space="preserve">Kompletna izdelava pralnega opleska mavčnih površin in novo ometanih površin z disperzijsko barvo; min. 2 x  v tonu po izboru arhitekta. Kompletno s pripravo podloge  (čiščenje   in kitanje z brušenjem), z vsemi pomožnimi deli, odri, transporti in prenosi materiala do mesta obdelave. 
Premaz kot napr.: Jupol Latex polmat,  z dodatkom JUBOCIDA  5-7 % , ali enakovredno.
</t>
  </si>
  <si>
    <t>SKUPAJ  (A+B+C+D):</t>
  </si>
  <si>
    <t xml:space="preserve">Opomba: 
Obračun del se bo izvedel po sistemu obračuna del po enoti - obračun del na podlagi podpisanih dejansko izvršenih količin v knjigi obračunskih izmer izvajalca s strani nadzornika ter potrjenih enotnih nespremenljivih cen/enoto izdelka iz pogodbenega predračuna del!
</t>
  </si>
  <si>
    <t>Opomba 3: 
Obračun del se bo izvedel po sistemu obračuna del po enoti - obračun del na podlagi podpisanih dejansko izvršenih količin v knjigi obračunskih izmer izvajalca s strani nadzornika ter potrjenih enotnih nespremenljivih cen/enoto izdelka iz pogodbenega predračuna del!</t>
  </si>
  <si>
    <r>
      <t xml:space="preserve">Opomba 1 : </t>
    </r>
    <r>
      <rPr>
        <u/>
        <sz val="10"/>
        <rFont val="Arial"/>
        <family val="2"/>
        <charset val="238"/>
      </rPr>
      <t xml:space="preserve">v ceni niso zajeti stroški </t>
    </r>
    <r>
      <rPr>
        <sz val="10"/>
        <rFont val="Arial"/>
        <family val="2"/>
        <charset val="238"/>
      </rPr>
      <t>za:</t>
    </r>
  </si>
  <si>
    <t>Opomba 2:  
Ponudnik mora v ceni zajeti vse potrebne delovne in pomožne odre, saj se le-ti ne bodo posebej obračunavali!</t>
  </si>
  <si>
    <t>* zunanjo ureditev,</t>
  </si>
  <si>
    <t xml:space="preserve">* tehnične storitve (nadzor in podobno), </t>
  </si>
  <si>
    <t>* projektno dokumentacijo, soglasja in podobno,</t>
  </si>
  <si>
    <t>Kompletna izdelava in montaža notranjih kovinskih kinet za razvode inštalacij medicinske opreme. 
Kineta je izdelana iz krivljene pločevine deb. 3 mm, katera je obojestransko fiksirana s  kotnimi železi 50/50/50/3 mm  na razdalji 50-60 cm. Le-ti (kotniki)  so vijačeni s HILTI vijaki M6 TSA ali enakovredno.
Za nosilce pokrovova so obojestransko predvideni kotniki 30/30/3 mm.</t>
  </si>
  <si>
    <t xml:space="preserve">Pokrov je predviden iz gladke pločevine deb. 5 mm (zgornja višina mora biti poravnana z izravnano višino estriha). 
Na mestih izhoda in dovoda inštalacij so demontažni pokrovi z enako finalno oblogo kot je preostali tlak.  
Kineta je podbetonirana s podlivno malto. 
Izvedba po navodilih arhitekta in dobavitelja medicinske opreme! 
V ceno je zajeti vsa potrebna pomožna dela in transporte do mesta vgraditve.
Vsi kovinski deli so v vroče pocinkani izvedbi (zajeto v ceni)!
</t>
  </si>
  <si>
    <t>► KINETA S POKROVOM (RTG prostor)</t>
  </si>
  <si>
    <r>
      <t>► DOLBENJE KANALA ŠIRINE CCA 25 cm</t>
    </r>
    <r>
      <rPr>
        <sz val="10"/>
        <rFont val="Arial"/>
        <family val="2"/>
        <charset val="238"/>
      </rPr>
      <t xml:space="preserve"> (RTG)</t>
    </r>
  </si>
  <si>
    <r>
      <t>► DOLBENJE KANALA ŠIRINE CCA 25 cm</t>
    </r>
    <r>
      <rPr>
        <sz val="10"/>
        <rFont val="Arial"/>
        <family val="2"/>
        <charset val="238"/>
      </rPr>
      <t xml:space="preserve"> (Bronhosk.)</t>
    </r>
  </si>
  <si>
    <t>► KINETA S POKROVOM (Bronhoskopija)</t>
  </si>
  <si>
    <t xml:space="preserve">V plošče je vgrajena razsvetljava, prezračevalni elementi, javljalci požara  in ostala potrebna oprema.
Obračun v m2 tlorisne projekcije za kompletno izdelani strop! </t>
  </si>
  <si>
    <t>Pri stropovih je potrebno preveriti, ali je potrebna pasivna zaščita pred ionizirajočim sevanjem.</t>
  </si>
  <si>
    <t>►SUHOMONT. STROP Bioguard plain (RTG)</t>
  </si>
  <si>
    <t xml:space="preserve">V plošče je vgrajena razsvetljava, prezračevalni elementi, javljalci požara  in ostala potrebna oprema.
Strop mora biti izdelan na podlagi zahtev projektanta strojnih inštalacij (nadtlak).
Obračun v m2 tlorisne projekcije ne glede na velikost prostora za kompletno izdelani strop! </t>
  </si>
  <si>
    <t>Kompletna (pazljiva) odstranitev obstoječega stropa na mestu prehodov inštalacijskih razvodov  ter kasnejša ponovna montaža spuščenega stropa.
V ceni upoštevati, da bo potrebno del podkonstrukcije prilagoditi oz. na novo izvesti zaradi  inštalacijskih kanalov in prehodov ter cca 50 % nove obloge. 
Svetila se uporabijo obstoječa in jih je potrebno ustrezno prilagoditi (pri demontaži in montaži mora biti prisoten strokovnjak elektro stroke-zajeti v ceni!).</t>
  </si>
  <si>
    <t xml:space="preserve">Kompletna (pazljiva) odstranitev obstoječega stropa na mestu prehoda novih inštalacijskih razvodov ter kasnejša ponovna montaža spuščenega stropa.
V ceni upoštevati, da bo potrebno del podkonstrukcije prilagoditi oz. na novo izvesti zaradi  inštalacijskih kanalov in prehodov ter cca 50 % nove obloge. </t>
  </si>
  <si>
    <t>Kompletna izdelava, dobava in montaža obloge prezračevalnih kanalov  z ognjeodpornimi mavčnimi ploščami, na ustrezni podkonstrukciji. V ceno je zajeti bandažiranje.
Vmes toplotna izolacija. 
Sestava:
- obloga iz ognjeodpornih mavčnih plošč v deb. 25 mm za doseganje zahtevanje požarne odpornosti (glej študijo požarne varnosti za obravnavani objekt!),
- nosilna podkonstrukcija iz profilov   iz pocinkane pločevine deb. 0,6 mm,
- med profili toplotna izolacija iz izolacijskih plošč deb. 1 x 50 mm.</t>
  </si>
  <si>
    <t xml:space="preserve">Kompletna dobava in montaža : 
Strešno okno, izdelano iz lepljencev bora, impregnirano in lakirano z brezbarvnim lakom, zastekljeno z dvoslojnim energijsko varčnim in varnim steklom (zunanje kaljeno steklo in notranje lepljeno steklo, Ug=1,1 W/m²K, Uw=1,3 W/m²K). 
Strešno okno s krilom vpetim v sredini, dvojno tesnjenje s prezračevalno loputo v krilu, z odpiranjem zgoraj (kot VELUX tip GGL). Vgradnja z obrobo za ravno/profilirano kritino (Alu, kot RAL 7043), za posamezno/skupinsko vgradnjo, z zunanjim mrežastim senčilom/roleto ter z notranjim zatemnitvenim/žaluzija/plise/rolo senčilom.
Okno je vgrajeno skupaj z zunanjim vgradnim setom, ki vsebuje izolacijski okvir, sekundarni priklop in drenažni žlebič (kot VELUX tip BDX).
Obračun v kos za kompletno izdobavljeno in vgrajeno okno z vsemi pripadajočimi elementi iz opisa postavke; vključno s potrebno podkonstrukcijo izdelano v obstoječi strešni konstrukciji in z vsemi potrebnimi obrobami!
</t>
  </si>
  <si>
    <t xml:space="preserve">►Strešna okna VELUX GGU  78/118 cm   </t>
  </si>
  <si>
    <r>
      <t>►VP6-POŽARNA VRATA EI 90, 140/205 cm</t>
    </r>
    <r>
      <rPr>
        <b/>
        <sz val="10"/>
        <rFont val="Agency FB"/>
        <family val="2"/>
      </rPr>
      <t xml:space="preserve"> </t>
    </r>
    <r>
      <rPr>
        <b/>
        <sz val="10"/>
        <rFont val="Calibri"/>
        <family val="2"/>
        <charset val="238"/>
        <scheme val="minor"/>
      </rPr>
      <t>(klet)</t>
    </r>
  </si>
  <si>
    <r>
      <t>►VP8-POŽARNA VRATA EI 90, 200/360 cm</t>
    </r>
    <r>
      <rPr>
        <b/>
        <sz val="10"/>
        <rFont val="Agency FB"/>
        <family val="2"/>
      </rPr>
      <t xml:space="preserve"> </t>
    </r>
    <r>
      <rPr>
        <b/>
        <sz val="10"/>
        <rFont val="Calibri"/>
        <family val="2"/>
        <charset val="238"/>
        <scheme val="minor"/>
      </rPr>
      <t>(klet)</t>
    </r>
  </si>
  <si>
    <t>Kompletna dobava in montaža protipožarne stene:
Notranja protipožana steklena stena EI90 iz ognjevarnih kovinskih profilov in zastekljena s varnostni ognjevarnin steklom ( lepljeno, z vmesnim gelom )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t>
  </si>
  <si>
    <r>
      <t>►PSS4-POŽAR. STENA  EI 90, 500/360 cm</t>
    </r>
    <r>
      <rPr>
        <sz val="10"/>
        <rFont val="Calibri"/>
        <family val="2"/>
        <charset val="238"/>
        <scheme val="minor"/>
      </rPr>
      <t>(stop. 1)</t>
    </r>
  </si>
  <si>
    <t>Kompletna dobava in montaža protipožarne stene:
Notranja protipožarna steklena stena EI90 iz ognjevarnih kovinskih profilov in zastekljena s varnostni ognjevarnin steklom ( lepljeno, z vmesnim gelom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t>
  </si>
  <si>
    <r>
      <t>►PSS5-POŽAR. STENA  EI 90, 480/360 cm</t>
    </r>
    <r>
      <rPr>
        <sz val="10"/>
        <rFont val="Calibri"/>
        <family val="2"/>
        <charset val="238"/>
        <scheme val="minor"/>
      </rPr>
      <t>(stop. 2)</t>
    </r>
  </si>
  <si>
    <t>Kompletna zamenjava obstoječih enokrilnih vrat s  protipožarnimi vrati :
 - Gladka notranja, požarna, dvokrilna vrata z Alu vlečenega podboja:
- Podboj prašno barvan v srebrno sivi RAL 7001
- podboj iz vlečenega aluminija
- vratno krilo je leseno, iz ustrezne negorljive plošče, finalno obdelano z MAX laminatom, vsi zaključki iz masivnega lesa barvani v izbranem tonu laminata.
- tipski šarnirni skriti kromirani tečaji ojačano okovje 3x
- inoks požarna kljuka
- cilindrična ključavnica s sistemskim ključem
- samozapiralo
- v vratno krilo vgrajeno napihljivo tesnilo
- vse barve po izboru projektanta
- vsa potrebna dokumentacija za EI 90. 
Kontrola pristopa po navodilih UKC MB!
Obračun v kos za kompletno zamenjavo, z odstranitvijo obstoječih vrat, popravilo tlakov in z vsemi potrebnimi zidarskimi in slikopleskarskimi deli!</t>
  </si>
  <si>
    <t xml:space="preserve">Kompletna izdelava, dobava in montaža: 
Notranja protipožana steklena stena EI90 iz ognjevarnih kovinskih profilov in zastekljena s varnostni ognjevarnin steklom ( lepljeno, z vmesnim gelom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Kontrola pristopa po navodilih UKC MB!
Osebni prehod v požarnem režimu minimalno 140 cm!
</t>
  </si>
  <si>
    <t>►PSS2-POŽARNA STENA EI 90, dim. 480/308 cm</t>
  </si>
  <si>
    <t xml:space="preserve">Kompletna izdelava, dobava in montaža: 
Notranja protipožana steklena stena EI90 iz ognjevarnih kovinskih profilov in zastekljena s varnostni ognjevarnin steklom ( lepljeno, z vmesnim gelom )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Kontrola pristopa po navodilih UKC MB!
Osebni prehod v požarnem režimu minimalno 140 cm!
</t>
  </si>
  <si>
    <t>►PSS1-POŽARNA STENA EI 90, dim. 500/308 cm</t>
  </si>
  <si>
    <t>Lok: stopnišče 1</t>
  </si>
  <si>
    <t>Lok: stopnišče 2</t>
  </si>
  <si>
    <t>►PSS3-POŽARNA STENA EI 90, dim. 290/308 cm</t>
  </si>
  <si>
    <t xml:space="preserve">Kompletna izdelava, dobava in montaža: 
Notranja protipožarna steklena stena EI90 iz ognjevarnih kovinskih profilov in zastekljena s varnostni ognjevarnin steklom ( lepljeno, z vmesnim gelom ). V sestavu so požarna evakuacijska dvokrilna asimetrična vrata  svetle širine min. 130 cm (svetla mera prehoda) ki se odpirajo v smeri evakuacije. Vrata imajo po štiri mat kromirane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Kontrola pristopa po navodilih UKC MB!
Osebni prehod v požarnem režimu minimalno 140 cm!
</t>
  </si>
  <si>
    <t>Kompletna dobava in montaža notranje steklene stene z enokrilnimi vrati :
Alu notranja zastekljena stena z enokrilnimi vrati dim. 90x211 cm s sprejemnim oknom. 
( glej splošen opis sistem ALU-K, tipa 55N ) :
- podboj iz  prašno barvanih alu. vlečenih profilov 
- varnostno lepljeno peskano steklo  6 + 6 mm
- kromirana kljuka ( medicinska) z dvodelno rozeto in cilindrično
 ključavnico in s sistemskim ključem
- tipski šarnirni skriti kromirani tečaji ojačano okovje 3x
- barve po izboru projektanta (RAL siva 7001)
- Sprejemni pult z naslonsko polico in zasteklitvijo nad pultom vključno z izrezi je zajeti pri opremi.</t>
  </si>
  <si>
    <t>►MIZARSKA DELA</t>
  </si>
  <si>
    <t>► V1b - VRATA , dim. 90/211 cm</t>
  </si>
  <si>
    <t>► V5b - VRATA , dim. 130/211 cm</t>
  </si>
  <si>
    <t>Lok: vrata v polintezivo</t>
  </si>
  <si>
    <t>A/1.01</t>
  </si>
  <si>
    <t>A/1.02</t>
  </si>
  <si>
    <t>A/1.03</t>
  </si>
  <si>
    <t>A/1.04</t>
  </si>
  <si>
    <t>A/1.05</t>
  </si>
  <si>
    <t>A/1.06</t>
  </si>
  <si>
    <t>A/2.1</t>
  </si>
  <si>
    <t>A/2.2</t>
  </si>
  <si>
    <t>A/2.3</t>
  </si>
  <si>
    <t>A/2.4</t>
  </si>
  <si>
    <t>A/2.5</t>
  </si>
  <si>
    <t>A/2.6</t>
  </si>
  <si>
    <t>A/2.7</t>
  </si>
  <si>
    <t>A/2.8</t>
  </si>
  <si>
    <t>A/2.9</t>
  </si>
  <si>
    <t>A/2.10</t>
  </si>
  <si>
    <t>A/2.11</t>
  </si>
  <si>
    <t>A/2.12</t>
  </si>
  <si>
    <t>A/2.13</t>
  </si>
  <si>
    <t>A/2.14</t>
  </si>
  <si>
    <t>A/2.15</t>
  </si>
  <si>
    <t>A/2.16</t>
  </si>
  <si>
    <t>A/2.17</t>
  </si>
  <si>
    <t>A/2.18</t>
  </si>
  <si>
    <t>A/2.19</t>
  </si>
  <si>
    <t>A/2.20</t>
  </si>
  <si>
    <t>A/2.21</t>
  </si>
  <si>
    <t>A/2.22</t>
  </si>
  <si>
    <t>A/2.23</t>
  </si>
  <si>
    <t>A/2.24</t>
  </si>
  <si>
    <t>A/2.25</t>
  </si>
  <si>
    <t>A/2.26</t>
  </si>
  <si>
    <t>A/2.27</t>
  </si>
  <si>
    <t>A/2.28</t>
  </si>
  <si>
    <t>A/2.30</t>
  </si>
  <si>
    <t>A/2.31</t>
  </si>
  <si>
    <t>A/2.32</t>
  </si>
  <si>
    <t>A/2.33</t>
  </si>
  <si>
    <t>A/2.34</t>
  </si>
  <si>
    <t>A/2.35</t>
  </si>
  <si>
    <t>A/2.36</t>
  </si>
  <si>
    <t>A/2.37</t>
  </si>
  <si>
    <t>A/2.38</t>
  </si>
  <si>
    <t>A/3.1</t>
  </si>
  <si>
    <t>A/3.2</t>
  </si>
  <si>
    <t>A/3.3</t>
  </si>
  <si>
    <t>A/3.4</t>
  </si>
  <si>
    <t>A/3.5</t>
  </si>
  <si>
    <t>A/3.6</t>
  </si>
  <si>
    <t>A/4.1</t>
  </si>
  <si>
    <t>A/4.2</t>
  </si>
  <si>
    <t>A/4.3</t>
  </si>
  <si>
    <t>A/4.4</t>
  </si>
  <si>
    <t>A/4.5</t>
  </si>
  <si>
    <t>A/4.6</t>
  </si>
  <si>
    <t>A/4.7</t>
  </si>
  <si>
    <t>A/4.8</t>
  </si>
  <si>
    <t>A/4.9</t>
  </si>
  <si>
    <t>A/4.10</t>
  </si>
  <si>
    <t>A/4.11</t>
  </si>
  <si>
    <t>A/4.12</t>
  </si>
  <si>
    <t>A/4.13</t>
  </si>
  <si>
    <t>A/4.14</t>
  </si>
  <si>
    <t>A/4.15</t>
  </si>
  <si>
    <t>A/4.16</t>
  </si>
  <si>
    <t>A/5.1</t>
  </si>
  <si>
    <t>A/5.2</t>
  </si>
  <si>
    <t>A/5.3</t>
  </si>
  <si>
    <t>A/5.4</t>
  </si>
  <si>
    <t>A/5.5</t>
  </si>
  <si>
    <t>A/5.6</t>
  </si>
  <si>
    <t>A/5.7</t>
  </si>
  <si>
    <t>A/5.8</t>
  </si>
  <si>
    <t>A/5.9</t>
  </si>
  <si>
    <t>A/5.10</t>
  </si>
  <si>
    <t>A/5.11</t>
  </si>
  <si>
    <t>A/5.12</t>
  </si>
  <si>
    <t>A/5.13</t>
  </si>
  <si>
    <t>A/5.14</t>
  </si>
  <si>
    <t>A/5.15</t>
  </si>
  <si>
    <t>A/5.16</t>
  </si>
  <si>
    <t>A/5.17</t>
  </si>
  <si>
    <t>B/1.1</t>
  </si>
  <si>
    <t>B/1.2</t>
  </si>
  <si>
    <t>B/1.3</t>
  </si>
  <si>
    <t>B/1.4</t>
  </si>
  <si>
    <t>B/1.5</t>
  </si>
  <si>
    <t>B/1.6</t>
  </si>
  <si>
    <t>B/1.7</t>
  </si>
  <si>
    <t>B/2.1</t>
  </si>
  <si>
    <t>B/2.2</t>
  </si>
  <si>
    <t>B/2.3</t>
  </si>
  <si>
    <t>B/2.4</t>
  </si>
  <si>
    <t>B/2.5</t>
  </si>
  <si>
    <t>B/2.6</t>
  </si>
  <si>
    <t>B/2.7</t>
  </si>
  <si>
    <t>B/2.8</t>
  </si>
  <si>
    <t>B/2.9</t>
  </si>
  <si>
    <t>B/2.10</t>
  </si>
  <si>
    <t>B/2.11</t>
  </si>
  <si>
    <t>B/2.12</t>
  </si>
  <si>
    <t>B/2.13</t>
  </si>
  <si>
    <t>B/2.14</t>
  </si>
  <si>
    <t>B/3.1</t>
  </si>
  <si>
    <t>B/3.2</t>
  </si>
  <si>
    <t>B/3.3</t>
  </si>
  <si>
    <t>B/4.1</t>
  </si>
  <si>
    <t>B/4.2</t>
  </si>
  <si>
    <t>B/4.3</t>
  </si>
  <si>
    <t>B/4.4</t>
  </si>
  <si>
    <t>B/4.5</t>
  </si>
  <si>
    <t>B/4.6</t>
  </si>
  <si>
    <t>B/4.7</t>
  </si>
  <si>
    <t>B/4.8</t>
  </si>
  <si>
    <t>B/4.9</t>
  </si>
  <si>
    <t>B/4.10</t>
  </si>
  <si>
    <t>B/4.11</t>
  </si>
  <si>
    <t>B/5.1</t>
  </si>
  <si>
    <t>B/5.2</t>
  </si>
  <si>
    <t>B/5.3</t>
  </si>
  <si>
    <t>B/5.4</t>
  </si>
  <si>
    <t>B/5.5</t>
  </si>
  <si>
    <t>B/5.6</t>
  </si>
  <si>
    <t>B/6.1</t>
  </si>
  <si>
    <t>B/6.2</t>
  </si>
  <si>
    <t>B/6.3</t>
  </si>
  <si>
    <t>B/6.4</t>
  </si>
  <si>
    <t>B/6.5</t>
  </si>
  <si>
    <t>B/6.6</t>
  </si>
  <si>
    <t>B/6.7</t>
  </si>
  <si>
    <t>B/6.8</t>
  </si>
  <si>
    <t>B/6.9</t>
  </si>
  <si>
    <t>B/6.10</t>
  </si>
  <si>
    <t>B/6.11</t>
  </si>
  <si>
    <t>B/7.1.</t>
  </si>
  <si>
    <t>B/7.2.</t>
  </si>
  <si>
    <t>B/7.3.</t>
  </si>
  <si>
    <t>B/7.4.</t>
  </si>
  <si>
    <t>B/7.5.</t>
  </si>
  <si>
    <t>B/8.1.</t>
  </si>
  <si>
    <t>B/8.2.</t>
  </si>
  <si>
    <t>B/8.3.</t>
  </si>
  <si>
    <t>B/8.4.</t>
  </si>
  <si>
    <t>B/8.5.</t>
  </si>
  <si>
    <t>B/8.6.</t>
  </si>
  <si>
    <t>B/8.7.</t>
  </si>
  <si>
    <t>B/9.1.</t>
  </si>
  <si>
    <t>B/9.2.</t>
  </si>
  <si>
    <t>B/10.1.</t>
  </si>
  <si>
    <t>B/10.2.</t>
  </si>
  <si>
    <t>B/10.3.</t>
  </si>
  <si>
    <t>B/10.4.</t>
  </si>
  <si>
    <t>B/10.5.</t>
  </si>
  <si>
    <t>B/10.6.</t>
  </si>
  <si>
    <t>B/10.7.</t>
  </si>
  <si>
    <t>B/10.8.</t>
  </si>
  <si>
    <t>B/10.9.</t>
  </si>
  <si>
    <t>B/10.10.</t>
  </si>
  <si>
    <t>B/10.11.</t>
  </si>
  <si>
    <t>B/10.12.</t>
  </si>
  <si>
    <t>B/10.13.</t>
  </si>
  <si>
    <t>B/11.1.</t>
  </si>
  <si>
    <t>B/11.2.</t>
  </si>
  <si>
    <t>B/11.3.</t>
  </si>
  <si>
    <t>B/12.1.</t>
  </si>
  <si>
    <t>B/13.1.</t>
  </si>
  <si>
    <t>B/13.2.</t>
  </si>
  <si>
    <t>B/13.3.</t>
  </si>
  <si>
    <t>B/13.4.</t>
  </si>
  <si>
    <t>B/13.5.</t>
  </si>
  <si>
    <t>B/13.6.</t>
  </si>
  <si>
    <t>B/13.7.</t>
  </si>
  <si>
    <t>B/13.8.</t>
  </si>
  <si>
    <t>B/13.9.</t>
  </si>
  <si>
    <t>B/14.1.</t>
  </si>
  <si>
    <t>B/14.2.</t>
  </si>
  <si>
    <t>B/14.3.</t>
  </si>
  <si>
    <t>B/14.4.</t>
  </si>
  <si>
    <t>B/14.5.</t>
  </si>
  <si>
    <t>B/14.6.</t>
  </si>
  <si>
    <t>B/14.7.</t>
  </si>
  <si>
    <t>B/14.8.</t>
  </si>
  <si>
    <t>B/14.9.</t>
  </si>
  <si>
    <t>B/14.10.</t>
  </si>
  <si>
    <t>B/14.11.</t>
  </si>
  <si>
    <t>B/14.12.</t>
  </si>
  <si>
    <t>B/14.13.</t>
  </si>
  <si>
    <t>B/14.14.</t>
  </si>
  <si>
    <t>B/14.15.</t>
  </si>
  <si>
    <t>B/14.16.</t>
  </si>
  <si>
    <t>B/14.17.</t>
  </si>
  <si>
    <t>B/14.18.</t>
  </si>
  <si>
    <t>B/14.19.</t>
  </si>
  <si>
    <t>B/14.20.</t>
  </si>
  <si>
    <t>B/14.21.</t>
  </si>
  <si>
    <t>B/14.22.</t>
  </si>
  <si>
    <t>B/14.23.</t>
  </si>
  <si>
    <t>B/14.24.</t>
  </si>
  <si>
    <t>B/14.25.</t>
  </si>
  <si>
    <t>B/14.26.</t>
  </si>
  <si>
    <t>B/14.27.</t>
  </si>
  <si>
    <t>B/14.28.</t>
  </si>
  <si>
    <t>B/14.29.</t>
  </si>
  <si>
    <t>B/15.1.</t>
  </si>
  <si>
    <t>B/15.2.</t>
  </si>
  <si>
    <t>B/15.3.</t>
  </si>
  <si>
    <t>B/15.4.</t>
  </si>
  <si>
    <t>B/15.5.</t>
  </si>
  <si>
    <t>B/15.6.</t>
  </si>
  <si>
    <t>B/15.7.</t>
  </si>
  <si>
    <t>B/15.8.</t>
  </si>
  <si>
    <t>B/15.9.</t>
  </si>
  <si>
    <t>B/16.1.</t>
  </si>
  <si>
    <t>B/16.2.</t>
  </si>
  <si>
    <t>B/16.3.</t>
  </si>
  <si>
    <t>B/16.4.</t>
  </si>
  <si>
    <t>B/16.5.</t>
  </si>
  <si>
    <t>B/16.6.</t>
  </si>
  <si>
    <t>B/16.7.</t>
  </si>
  <si>
    <t>B/16.8.</t>
  </si>
  <si>
    <t>B/16.9.</t>
  </si>
  <si>
    <t>B/16.10.</t>
  </si>
  <si>
    <t>B/17.1.</t>
  </si>
  <si>
    <t>B/17.2.</t>
  </si>
  <si>
    <t>B/17.3.</t>
  </si>
  <si>
    <t>B/17.4.</t>
  </si>
  <si>
    <t>B/17.5.</t>
  </si>
  <si>
    <t>B/17.6.</t>
  </si>
  <si>
    <t>B/18.1.</t>
  </si>
  <si>
    <t>B/18.3.</t>
  </si>
  <si>
    <t>B/18.4.</t>
  </si>
  <si>
    <t>B/18.5.</t>
  </si>
  <si>
    <t>B/18.6.</t>
  </si>
  <si>
    <t>B/18.8.</t>
  </si>
  <si>
    <t>B/18.9.</t>
  </si>
  <si>
    <t>B/18.10.</t>
  </si>
  <si>
    <t>Lokacija : Izhod stopnišče 2</t>
  </si>
  <si>
    <t xml:space="preserve">Kompletna predelava obstoječih dvokrilnih vrat po zahtevah projektanta požarne varnosti; zamenjava vratnih kril za odpiranje v smeri evakuacije, s povezavo na AJP.  
</t>
  </si>
  <si>
    <r>
      <t>►PREDELAVA VRAT - EVAKUACIJA</t>
    </r>
    <r>
      <rPr>
        <sz val="10"/>
        <rFont val="Arial"/>
        <family val="2"/>
        <charset val="238"/>
      </rPr>
      <t xml:space="preserve"> (zunanja)</t>
    </r>
  </si>
  <si>
    <r>
      <t>►PREDELAVA VRAT - EVAKUACIJA</t>
    </r>
    <r>
      <rPr>
        <sz val="10"/>
        <rFont val="Arial"/>
        <family val="2"/>
        <charset val="238"/>
      </rPr>
      <t xml:space="preserve"> (notranja)</t>
    </r>
  </si>
  <si>
    <t>Lokacija : Izhod stopnišče 1</t>
  </si>
  <si>
    <t xml:space="preserve">Kompletna predelava obstoječih dvokrilnih drsnih steklenih vrat po zahtevah projektanta požarne varnosti;s povezavo na AJP.  
</t>
  </si>
  <si>
    <t>► V3c - VRATA , dim. 100/211 cm</t>
  </si>
  <si>
    <t>B/6.12</t>
  </si>
  <si>
    <t>B/6.13</t>
  </si>
  <si>
    <t>► V2 - VRATA , dim. 100/215 cm</t>
  </si>
  <si>
    <t>Lok: vrata na postr., zamenjava v obst. prostor 1 in 2</t>
  </si>
  <si>
    <t xml:space="preserve">Vrata morajo biti opremljena s samozapirali in protipaničnim okovjem za odpiranje (naletna letev) skladno s SIST EN 1125. 
V primeru izvedbe električnih drsnih vrat, morajo imeti vrata vgrajen krilni prehod s samozapiraliom.
V primeru krilnih vrat, ki so v normalnem režimu odprta (s pridržalnimi stenskimi elektromgneti) se morajo ta vrata v primeru požara avtomatsko zapreti (krmiljeno iz požarne centrale).
Vsa vrata v oba stopnišča morajo imeti  min. skupno svetlo širino 130 cm, opremljena morajo biti s protipaničnimi kljukami skladno s SIST EN 179 in samozapirali.
Vrata v prostore (ambulante, bolniške sobe), v katerih se odvija transport bolnikov na bolniških posteljah ali na vozičkih morajo imeti minimalno svetlo svetlo širino 110 cm.
Vrata v ostale prostore morajo imeti min. svetlo širino 90 cm.
</t>
  </si>
  <si>
    <t>B/9.3.</t>
  </si>
  <si>
    <t>► DV1Pb - VRATA s Pb zaščito, dim. 90/211 cm</t>
  </si>
  <si>
    <t xml:space="preserve">Kompletna izdelava predelave obstoječih obstoječih enokrilnih vrat za potrebe evakuacije - sprememba smeri odpiranja ; z vsemi pripadajočimi deli, okovjem in ostalim materialom.
Izvedba po navodilih projektantra študije  požarne varnosti!
</t>
  </si>
  <si>
    <t>B/15.10.</t>
  </si>
  <si>
    <t>►SLIKANJE omet. sten z disp. barvo; s preddeli</t>
  </si>
  <si>
    <r>
      <t xml:space="preserve">► PROTIVETERNA FOLIJA </t>
    </r>
    <r>
      <rPr>
        <sz val="10"/>
        <rFont val="Arial"/>
        <family val="2"/>
        <charset val="238"/>
      </rPr>
      <t>(podstrešje)</t>
    </r>
  </si>
  <si>
    <t xml:space="preserve">►OPAŽ  A.B. OKVIRJEV S PODPIRANJEM </t>
  </si>
  <si>
    <r>
      <t xml:space="preserve">► SIDRANJE </t>
    </r>
    <r>
      <rPr>
        <sz val="10"/>
        <rFont val="Arial Narrow"/>
        <family val="2"/>
        <charset val="238"/>
      </rPr>
      <t>V OBST. KONSTRUKCIJO</t>
    </r>
    <r>
      <rPr>
        <b/>
        <sz val="10"/>
        <rFont val="Arial"/>
        <family val="2"/>
        <charset val="238"/>
      </rPr>
      <t xml:space="preserve"> </t>
    </r>
    <r>
      <rPr>
        <sz val="10"/>
        <rFont val="Arial"/>
        <family val="2"/>
        <charset val="238"/>
      </rPr>
      <t>(</t>
    </r>
    <r>
      <rPr>
        <b/>
        <sz val="10"/>
        <rFont val="Arial"/>
        <family val="2"/>
        <charset val="238"/>
      </rPr>
      <t>∅ 14 mm - stene</t>
    </r>
    <r>
      <rPr>
        <sz val="10"/>
        <rFont val="Arial"/>
        <family val="2"/>
        <charset val="238"/>
      </rPr>
      <t>)</t>
    </r>
  </si>
  <si>
    <r>
      <t xml:space="preserve">► SIDRANJE </t>
    </r>
    <r>
      <rPr>
        <sz val="10"/>
        <rFont val="Arial Narrow"/>
        <family val="2"/>
        <charset val="238"/>
      </rPr>
      <t>V OBST. KONSTRUKCIJO</t>
    </r>
    <r>
      <rPr>
        <b/>
        <sz val="10"/>
        <rFont val="Arial"/>
        <family val="2"/>
        <charset val="238"/>
      </rPr>
      <t xml:space="preserve"> </t>
    </r>
    <r>
      <rPr>
        <sz val="10"/>
        <rFont val="Arial"/>
        <family val="2"/>
        <charset val="238"/>
      </rPr>
      <t>(</t>
    </r>
    <r>
      <rPr>
        <b/>
        <sz val="10"/>
        <rFont val="Arial"/>
        <family val="2"/>
        <charset val="238"/>
      </rPr>
      <t>∅ 12 mm - plošče</t>
    </r>
    <r>
      <rPr>
        <sz val="10"/>
        <rFont val="Arial"/>
        <family val="2"/>
        <charset val="238"/>
      </rPr>
      <t>)</t>
    </r>
  </si>
  <si>
    <t xml:space="preserve">Kompletna dobava in vgrajevanje betona, v armirane konstrukcije (armirano betonski okvirji ob odprtinah);  vključno z napravo betona, z vsemi pomožnimi deli in transportom do mesta vgrajevanja. 
</t>
  </si>
  <si>
    <r>
      <t xml:space="preserve">► BETON C 25/30 </t>
    </r>
    <r>
      <rPr>
        <sz val="10"/>
        <rFont val="Arial Narrow"/>
        <family val="2"/>
        <charset val="238"/>
      </rPr>
      <t>(okvirji)</t>
    </r>
  </si>
  <si>
    <t>A/3.7</t>
  </si>
  <si>
    <t>► PODPIRANJE PLOŠČ</t>
  </si>
  <si>
    <t>E./</t>
  </si>
  <si>
    <t xml:space="preserve">Oplesk obstoječih sten - krpanje obstoječega pralnega opleska po montaži požarnih vrat in sten; vključno s predhodnim   čiščenjem, eventuelnim kitanjem in brušenjem ter oplesk z disperzijsko barvo (min. 2 x); vključno z  vsemi predhodnimi fazami del.
</t>
  </si>
  <si>
    <t xml:space="preserve">Oplesk obstoječih sten - krpanje opleska po montaži vrat in sten; vključno s predhodnim   čiščenjem, eventuelnim kitanjem in brušenjem ter oplesk z disperzijsko barvo (min. 2 x); vključno z  vsemi predhodnimi fazami del.
</t>
  </si>
  <si>
    <t xml:space="preserve">V ceno vključiti vse kompletno do popolnega izdelka, še posebej pa: 
• vse potrebne izjave in certifikate o skladnosti, ateste in certifikate, 
• vse kompletno po specifikacijah in navodilih dobavitelja in projektanta požarne varnosti! 
</t>
  </si>
  <si>
    <t xml:space="preserve">Požarno tesnjenje gorljivih cevovodov (uporaba notranje manšete):
Izdelava požarnega zaščitnega preboja gorljivih cevovodov (izoliranih ali neizoliranih) skozi meje požarnih sektorjev, ki so lahko masivni zidovi ali stropi in lahke predelne stene (tudi mavčno kartonske plošče, vendar mora biti preboj izveden s špaleto). Zračnost okoli zunanjega premera cevi je večja od 5mm. Zapora prehoda požara se izvede z uporabo notranje požarno zaščitne manšete PM – C/N. Če je prostor okoli cevi dosti večji od 5mm, se le ta zapolni s požarno zaščitno maso PM ELAST-o-INT plastin ali požarno zaščitno ploščo MVPP-P. Požarna odpornost EI 120.
Vsi izdelki morajo imeti Slovensko tehnično soglasje. Po požarni zaščiti se preboje označi z odgovarjajočimi nalepkami.
</t>
  </si>
  <si>
    <t xml:space="preserve">Požarno tesnjenje gorljivih cevovodov (uporaba zunanje manšete):
Požarna zaščita prehodov gorljivih cevovodov (izoliranih ali neizoliranih) skozi meje požarnih sektorjev, ki so lahko masivni zidovi ali stropi in lahke predelne stene (tudi mavčno kartonske plošče, preboj pa mora biti izveden po sistemu špalet). Zračnost okoli zunanjega premera manšete, ki je pritrjena na steni/stropu ne sme biti večja od 5mm. Zapora prehoda požara se izvede z uporabo zunanjih požarno zaščitnih manšet PM – C/Z. Pri horizontalnem preboju se zunanja manšeta pritrdi na obe strani zidu, pri vertikalnem preboju pa samo na spodnji strani stropa. Požarna odpornost EI 120. Pri montaži je potrebno upoštevati sistem proizvajalca TINDE: PiroFix sistem 13 ali enakovredno.
</t>
  </si>
  <si>
    <t xml:space="preserve">Kompletna (pazljiva) odstranitev obstoječega stropa na mestu zamenjave vrat in sten s požarnimi vrati oz. stenami ter kasnejša ponovna montaža spuščenega stropa.
V ceni upoštevati, da bo potrebno del podkonstrukcije prilagoditi oz. na novo izvesti ter cca 20 % nove obloge. 
</t>
  </si>
  <si>
    <t xml:space="preserve">Obračun za kompletno predelavo, vključno z vsemi fazami del. 
</t>
  </si>
  <si>
    <t xml:space="preserve">Kompletna izdelava/dobava in montaža ploščadi za potrebe vitla oz. transporta materiala (po navodilih naročnika).
Obračun  v kpl vključno z vsem pritrdilnim materialom.
</t>
  </si>
  <si>
    <t xml:space="preserve">Kompletna dobava in montaža :
Stenska dvovišinska zaščita kot napr: Gradus ali enakovredno.
Obračun v m' izdelane zaščite.
</t>
  </si>
  <si>
    <t xml:space="preserve">Kompletna dobava in montaža :
Zaščita vrat kot napr.  Acrovyn® 2 mm ali enakovredno.
</t>
  </si>
  <si>
    <t xml:space="preserve">Kompletna dobava in montaža peskane folije preko okenske zasteklitve.
Barva in tip folije po izboru arhitekta!
</t>
  </si>
  <si>
    <t xml:space="preserve">Vzidava kovinskih podbojev požarnih  vrat in sten v  betonskih in zidanih stenah; kompletno z vsemi pomožnimi deli, vsem pritrdilnim materialom, ter prenosi do mesta vgraditve. 
</t>
  </si>
  <si>
    <t xml:space="preserve">Vzidava kovinskih podbojev požarnih  vrat in sten v zidanih stenah; kompletno z vsemi pomožnimi deli, vsem pritrdilnim materialom, ter prenosi do mesta vgraditve. 
</t>
  </si>
  <si>
    <t xml:space="preserve">Omet na obstoječih stenah je na določenih mestih poškodovan in dotrajan, ponekod so vidne sledi vlage. Neustrezen omet je potrebno v celoti odstraniti in ga nadomestiti z novim. Lokacije kjer je vidna vlaga je potrebno odpraviti toplotne mostove, zamakanja in šele na to izvesti sanacijske omete. 
</t>
  </si>
  <si>
    <t xml:space="preserve">Kompletna dobava, montaža in demontaža lovilnih odrov; vključno s predhodnim statičnim izračunom ter s potrebnim zavetrovanjem in sidranjem v objekt! 
Obračun po m2 horizontalne projekcije odra!
Izvedba po napotkih projektanta gradbenih konstrukcij in koordinatorja za varnost pri delu!
</t>
  </si>
  <si>
    <t xml:space="preserve">Kompletna izvedba podpiranja obstoječe strešne konstrukcije pred pričetkom izvajanja rušitvenih del!
Izvedba po napotkih projektanta gradbenih konstrukcij in koordinatorja za varnost pri delu!
Obračun v kos za posamezno podpiranje. 
</t>
  </si>
  <si>
    <t xml:space="preserve">Kompletna izvedba podpiranja obstoječe nosilne konstrukcije pred pričetkom izvajanja rušitvenih del!
Izvedba po napotkih projektanta gradbenih konstrukcij in koordinatorja za varnost pri delu!
Obračun po m1 podpiranja. 
</t>
  </si>
  <si>
    <t xml:space="preserve">Kompletna izdelava začasne pohodne površine med izvajanjem gradbenih del, postavljene preko nosilne stropne konstrukcije ter demontaža po zaključku del.
Predvidoma izdelano iz lesenih plohov, kateri se med izvajanjem del večkrat prestavijo.
Obračun v m2 površine plohov.
</t>
  </si>
  <si>
    <t xml:space="preserve">Opaž roba arm. betonske plošče. 
Obračun v m1!
</t>
  </si>
  <si>
    <t xml:space="preserve">Opaž ležišč za jeklene nosilce in preklade; vključno s podpiranjem. 
Obračun v m2; vključno s podpiranjem!
</t>
  </si>
  <si>
    <t xml:space="preserve">Opaž armirano betonskih okvirjev ob odprtinah.  
Obračun v m2; vključno s podpiranjem!
</t>
  </si>
  <si>
    <t xml:space="preserve">Kompletna dobava in montaža; vključno s krmiljenjem: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ključavnico.Vratno krilo in podboj obložen s svinčeno zaščito deb. cca. 3mm, dokončna debeline svinčene zaščite se določi glede na moč dobavljene RTG naprave. Krmiljenje vrat izvesti preko RTG aparata, tako da med delovanjem RTG onemogoči odpiranje vrat. V dogovoru z investitorjem je potrebno izdelati zaklepanje z uporabo sistemskega ključa !
</t>
  </si>
  <si>
    <t xml:space="preserve">Kompletna dobava in montaža notranje steklene stene z dvokrilnimi vrati :
Notranja steklena (predprostor bronhoskopije) stena iz ALU prašno barvanih profilov ( RAL siva 7001). Zastekljena z dvoslojnim varnostnim termopan steklom 6-12-6. V Sestavu dvokrilna zastekljena vrata dim. 70cm/223cm(steklo je kaljeno lepljeno) 2x obsvetloba dim 75cm/223cm in nadsvetloba.  Vrata imajo ključavnico, vsi vidni kovinski deli so v izbranem barvnem tonu RAL siva 7001. Pas nad sekundarnim stropom se izvede iz toplotno izoliranih alu panelov.
</t>
  </si>
  <si>
    <t xml:space="preserve">Kompletna dobava in montaža notranje steklene stene :
Notranja steklena stena iz ALU prašno barvanih profilov ( RAL siva 7001). Zastekljena z dvoslojnim varnostnim termopan steklom 6-12-6. V Sestavu je steklena stena in polnilo do višine 135.  Pas nad sekundarnim stropom se izvede iz toplotno izoliranih alu panelov.
</t>
  </si>
  <si>
    <t xml:space="preserve">V okviru obnove prostorov Oddelka je potrebno izvesti servisni pregled in nastavitev zunanjega stavbnega pohištva in njihovega mehanizma. Prav tako je potrebno izvesti servis na zunanjih senčilih v etaži oddelka. 
</t>
  </si>
  <si>
    <t xml:space="preserve">Kompletna izdelava in montaža raznih obrob  pri prehodu skozi streho, izdelane iz alu plastificirane pločevine deb. 1,0 mm. 
Izvedba po navodilih arhitekta! 
V ceno je zajeti tudi ves nerjaveči pritrdilni material, vsa potrebna pomožna dela in transporte do mesta vgraditve!
</t>
  </si>
  <si>
    <t xml:space="preserve">Ključavničarska dela morajo biti izvršena po določilih veljavnih normativov in v soglasju s tehničnimi predpisi za ključavničarska dela.
</t>
  </si>
  <si>
    <t xml:space="preserve">Kompletna izdelava in montaža kovinske konstrukcije (nosilna konstrukcija za klimat, lociranim na podstrešni etaži).
Izvedba po navodilih projektanta gradbenih konstrukcij in projektanta strojnih inštalacij!
Delavniške načrte izdela izvajalec del in jih da v potrditev projektantu gradbenih konstrukcij! 
V ceno je zajeti vsa potrebna pomožna dela in transporte do mesta vgraditve ter zaščito.
Obračun  v kg (kompletna konstrukcija z vsemi deli).
</t>
  </si>
  <si>
    <t xml:space="preserve">Kompletna izdelava/dobava in montaža kovinske konstrukcije (preklade, nosilci).
Izvedba po navodilih arhitekta in projektanta gradbenih konstrukcij!
Delavniške načrte izdela izvajalec del in jih da v potrditev projektantu gradbenih konstrukcij! 
V ceno je zajeti vsa potrebna pomožna dela in transporte do mesta vgraditve ter zaščito.
Obračun  v kg (kompletna konstrukcija z vsemi deli).
</t>
  </si>
  <si>
    <t xml:space="preserve">Kompletna izdelava in montaža kovinskega stopnišča z zahtevano antikorozijsko zaščito in ograjami : 
tlorisna velikost stopnišča  cca  3,40 x 2,00 m  (6,80m2 ), za premostitev višine cca 3,85 m.
2 rami po 11+11 višin,  27/17,5 cm.
Širina stopniščne rame je 95 cm.
Vmesni podest je globine cca 90 cm.
Podest je obložen s solzasto pločevino.
Stopnice se postavi na arm. bet. ploščo in sidra v stropno konstrukcijo.
Jeklo S235JR.
Obračun v kg za kompletno izdelano stopnišče po načrtu arhitekture in gradbenih konstrukcij; vključno z vsem potrebnim materialom in zahtevano antikorozijsko zaščito.
</t>
  </si>
  <si>
    <t xml:space="preserve">Kompletna izdelava in montaža zunanje ograje (na strehi) - zavarovanje pred padcem v globino;  izdelane iz nosilnega ogrodja (stebri) iz okroglih cevnih profilov DN 45, sidranih v nosilno konstrukcijo objekta, s povezavo zgoraj in spodaj z enakim cevnim profilom.   Polnilo ograje je iz vertikalnih palic.
Finalna obdelava : vroče cinkano in lakirano (debelina nanosa mora zadostiti zahtevane pogoje o trajnosti in zaščiti konstrukcije) v barvi po izboru arhitekta.  
Izvedba po navodilih projektanta gradbenih konstrukcij in arhitekta.
V ceno je zajeti tudi ves pritrdilni material (vroče pocinkan), potrebne zatesnitve ob prebopjih strehe oz. obrovb, vsa potrebna pomožna dela in transporte do mesta vgraditve ter finalno zaščito!
</t>
  </si>
  <si>
    <t xml:space="preserve">Kompletna izdelava ojačitve obstoječih armirano betonskih plošč (na mestu prebojev), z jeklenimi lamelami 60/100 mm, lepljenimi na obstoječo ploščo. 
V ceni zajeti vse  faze del!
Izvedba po napotkih projektanta gradbenih konstrukcij in proizvajalca!
Obračun v m1; vključno pripravo podloge in z vsemi predeli.
</t>
  </si>
  <si>
    <t xml:space="preserve">Kompletna izdelava in montaža kovinskih diferenčnih stopnic za potrebe dostopa na streho. 
Finalna obdelava : vroče cinkano in lakirano (debelina nanosa mora zadostiti zahtevane pogoje o trajnosti in zaščiti konstrukcije).  
Izvedba po navodilih projektanta gradbenih konstrukcij in arhitekta.
V ceno je zajeti tudi ves pritrdilni material (vroče pocinkan), vsa potrebna pomožna dela in transporte do mesta vgraditve ter finalno zaščito!
</t>
  </si>
  <si>
    <t xml:space="preserve">Kompletna izdelava in montaža kovinskega ogrodja-podkonstrukcije za ojačitev suhomontažnih sten; s sidranjem v tla in strop oz. masivno steno. 
Izvedba delavniških načrtih in po navodilih arhitekta! 
V ceni je zajeti vsa potrebna spojna sredstva, pomožna dela in transporte do mesta vgraditve ter antokorozijsko zaščito.
Obračun v kg (z vsemi deli).
</t>
  </si>
  <si>
    <t xml:space="preserve">Kompletna izdelava in montaža kovinskega ogrodja-podkonstrukcije za vgradnjo strešne kupole; s pritrditvijo na nosilno strešno konstrukcijo. 
Izvedba delavniških načrtih in po navodilih proizvajalca/dobavitelja strešne kupole in odgovornega projektanta gradbenih konstrukcij!
V ceni je zajeti vsa potrebna spojna sredstva, pomožna dela in transporte do mesta vgraditve ter antokorozijsko zaščito.
Obračun v kg (z vsemi deli).
</t>
  </si>
  <si>
    <t xml:space="preserve">Kompletna izdelava in montaža nerjavečih (alu ali medenina) vratnih pripir in zaključnih letvic na prehodu med različnimi tlaki ipd, teže do 3 kg/m.
</t>
  </si>
  <si>
    <t xml:space="preserve">Predvidena širina kinete 200 mm z razširitvami na mestih spremembe smeri, globina 70 mm.
</t>
  </si>
  <si>
    <t xml:space="preserve">Finalna zaščita vroče pocinkano, skladno s SIST EN ISO 14713 (antikorozijska zaščita železnih in jeklenih konstrukcij – Cinkove in aluminijaste prevleke).   Debelina nanosa cinka mora zadostiti zahtevane pogoje o trajnosti in zaščiti konstrukcije.
</t>
  </si>
  <si>
    <t xml:space="preserve">Antikorozijska zaščita: v ceni zajeti čiščenje, razmastitev, priprava površine in zaščita z vročim nanosom cinka v debelini 90 µm.   
</t>
  </si>
  <si>
    <t xml:space="preserve">Izvedba po navodilih arhitekta in dobavitelja medicinske opreme!
</t>
  </si>
  <si>
    <t xml:space="preserve">Obračun v m1; vključno s pokrovom in s podlivno malto!
</t>
  </si>
  <si>
    <t xml:space="preserve">Kompletna dobava in vgrajevanje hitrovezočega mikroarmiranega estriha, na mestih raznih inštalacijskih prehodov, dolbenj , ipd: 
- mikroarmirani hitrovezoči  estrih 5-10 cm. 
  </t>
  </si>
  <si>
    <t xml:space="preserve">Kompletna izvedba stenskega vodonepropustnega premaza (mesta ob tuših in ob umivalnikih - pred polaganjem stenske keramične obloge).
V ceni zajeti tudi vsa pomožna dela, transporte in potrebne zaključke.
Obračun v m2.
</t>
  </si>
  <si>
    <t xml:space="preserve">Kompletna obloga dobava in izdelava hidroizolacije debeline 0,3 cm v mokrih prostorih: dvokomponentni fleksibilni tesnilni sistem na osnovi cementa in sintetičnih smol kot npr.: Mapelastic ali enakovredno, z nanašanjem v dveh slojih, armirana s stekleno mrežico, skupaj z gumiranimi poliestrskimi trakovi oz. manšetami z robno tkanino kot npr.ali enakovredno: Mapeband + tesnilna masa Mapeflex GB1, izvedena na AB estrih in na zid v višini 15 cm. 
Obračun po m2 tlorisne projekcije.
</t>
  </si>
  <si>
    <t xml:space="preserve">Sistem notranjih vrat brez prekinjenega termičnega mostu (hladna profilacija), z zaokroženimi podboji.  Možnost je montaže lesenega ali steklenega krila, sistemska prilagodljivost pri suhi montaži na različne debeline zidu, med 90 in 230mm, če je potrebno, se pri tem lahko uporabijo dodatni modulni profili in tako po potrebi še bolj povečajo območje uporabe. Možna izdelave stranske svetlobe ali nadsvetlobe, možnost izdelave drsnih vrat odpiranja v steno ali ob steni, vrata enokrilna ali dvokrilna, okovje original ALU-K. Profil krila je na voljo v različnih izvedbah, glede na arhitektonske potrebe in zahteve.
Sistem omogoča vgradnjo stekel debeline od 6 do 30mm. Pri izbiri stekla mora uporabnik dosledno upoštevati navodila proizvajalca stekla in veljavne varnostne norme.
</t>
  </si>
  <si>
    <t xml:space="preserve">Vsa notranja vrata s podboji se zamenjajo. Vgrajena vrata s podboji v steno morajo zagotavljati zvočno zaščito po veljavnem Pravilniku o zvočni zaščiti stavb. Za doseganje zahtevanih parametrov iz navedenega pravilnika je posebno pozornost nameniti pripiri pod vrati, kjer mora biti zahtevana zvočna zaščita dosežena brez vsakršne vrste talne pripire v tleh.
Vrata,  ki vodijo v prostore, kjer je gibanje omejeno in vezano na delovni proces, morajo imeti ustrezni varovalni način odpiranja s kartico, ter bunko na zunanji strani (ambulante, sestrske baze, delovne sobe zdravnikov, administracija, sistemski prostor, itd.). Vrata, skozi katera se bo izvajal transport bolnikov s posteljo, morajo biti širine min. 130cm, kakor tudi ustrezne višine zaradi postelj intenzivne nege. Obvezno je odpiranje vrat navzven-v hodnik.
</t>
  </si>
  <si>
    <t xml:space="preserve">Krila vrat morajo smiselno izpolnjevati naslednje zahteve: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</si>
  <si>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primerno za WC kabine-zaklep z notranje strani in možnostjo interventnega opiranje z zunanje strani. V skladu z načrtom prezračevanja vgraditi prezračevalno rešetko. Na vratno krilo je iz notranje strani montirati na višini 175cm dvojni obešalnik za garderobo. V dogovoru z investitorjem je potrebno izdelati zaklepanje z uporabo sistemskega ključa !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</si>
  <si>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V dogovoru z investitorjem je potrebno izdelati zaklepanje z uporabo sistemskega ključa !
</t>
  </si>
  <si>
    <t xml:space="preserve">Kompletna dobava in montaža:
Gladka notranja odmična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V dogovoru z investitorjem je potrebno izdelati zaklepanje z uporabo sistemskega ključa !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</si>
  <si>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</si>
  <si>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t>
  </si>
  <si>
    <t xml:space="preserve">Opomba : Krmiljenje (AJP) požarnih vrat in sten ter ostalih vrat po zahtevi naročnika in klicne naprave (kontrola dodstopa) so predmet elektro inštalacij; zato mora izvajalec teh vrat in sten temu primerno prilagoditi in uskladiti samo izdelavo ter vgradnjo vrat in sten! 
</t>
  </si>
  <si>
    <t xml:space="preserve">Opomba : Krmiljenje (AJP) požarnih vrat in sten ter ostalih vrat po zahtevi naročnika in klicne naprave (kontrola dodstopa) so predmet elektro inštalacij; zato mora izvajalec teh vrat in sten temu primerno prilagoditi in uskladiti samo izdelavo ter vgradnjo vrat in sten! 
</t>
  </si>
  <si>
    <t>► V2e - VRATA , dim. 100/211 cm</t>
  </si>
  <si>
    <t xml:space="preserve">Kompletna izdelava, dobava in montaža zapolnitve raznih odprtin in prehodov, obojestransko obloženih  z 2 x 12,5 mm mavčnokartonskimi ploščami, na ustrezni dvojni podkonstrukciji iz profilov   iz pocinkane pločevine deb. 0,6 mm,  širine 75+75 mm.
Med nosilnimi profili je toplotna izolacija iz izolacijskih plošč deb. 1 x 60 mm.
V ceno je zajeti bandažiranje s  fugirnim trakom iz steklenih vlaken.
V ceno vključiti vse kompletno do popolnega izdelka, še posebej pa: 
• izdelavo odprtine za vrata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</si>
  <si>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suhomontažne stene za protiprašno zaščito, enostransko obloženih  z 1 x 12,5 mm mavčnokartonskimi ploščami, 1 x PVC folija,  na ustrezni podkonstrukciji iz profilov   iz pocinkane pločevine deb. 0,6 mm,  širine 75 mm.
V ceno je zajeti bandažiranje s  fugirnim trakom iz steklenih vlaken ter potrebno zrakotesno zatesnitev.
Obračun v m2; vključno z naknadno odstranitvijo stene!
</t>
  </si>
  <si>
    <t xml:space="preserve">Kompletna izdelava kontrolnih meritev stenske (Pb) svinčene zaščite  ter izdelava poročila o rezultatih meritev oz. potrebah po eventualni dodatni zaščiti.
</t>
  </si>
  <si>
    <t>►SLIKANJE STENSKIH POVRŠIN, s preddeli</t>
  </si>
  <si>
    <r>
      <t>►POŽAR. ZATESNITEV CEV.</t>
    </r>
    <r>
      <rPr>
        <sz val="10"/>
        <rFont val="Arial Narrow"/>
        <family val="2"/>
        <charset val="238"/>
      </rPr>
      <t xml:space="preserve"> </t>
    </r>
    <r>
      <rPr>
        <sz val="11"/>
        <rFont val="Arial Narrow"/>
        <family val="2"/>
      </rPr>
      <t>(zun. manšete)</t>
    </r>
  </si>
  <si>
    <r>
      <t>►POŽAR. ZATESNITEV CEV.</t>
    </r>
    <r>
      <rPr>
        <sz val="11"/>
        <rFont val="Arial Narrow"/>
        <family val="2"/>
      </rPr>
      <t xml:space="preserve"> (notr. manšete)</t>
    </r>
  </si>
  <si>
    <t xml:space="preserve">Za vse nejasnosti ali variantne rešitve se mora obvezno posvetovati z odgovornim projektantom arhitekture oziroma investitorjem. 
</t>
  </si>
  <si>
    <t xml:space="preserve">Kompletna izdelava organizacije gradbišča, ki jo predlaga izvajalec s soglasjem investitorja in zaščita ostalih delov objekta, ki so v uporabi, npr.:
-postavitev zunanjih sanitarij in vzdrževanje le teh v času izvajanja del,
-zaščita transportnih poti, 
-izvajanje ukrepov za varno izvajanje del in zaščito pred prašenjem,
-ureditev gradbišča z vsemi potrebnimi prometnimi označbami, zaščitami, rampami, mostovži itd,
-sprotno čiščenje delovišča, vsakodnevno čiščenje po zaključenem delovnem dnevu in finalno očiščenje prostorov pred prevzemom izvedenih del
-formiranje in zapiranje delovišča
-zaščita deponiranega materiala
-ev.potrebni delovni odri za izvedbo vseh del
-ostali režijski stroški v zvezi z organizacijo delovišča.
Izvajalec predhodno izdela načrt organizacije gradbišča v dogovoru z investitorjem, glede na razpoložljive prostorske možnosti.
</t>
  </si>
  <si>
    <t xml:space="preserve">Kompletna odstranitev dela obstoječe pločevinaste kritine zaradi umestitve jeklene konstrukcije in strojnih inštalacijskih sklopov za klimat; vključno s prenosom ruševin do odlagališča na dvorišču. 
Obračun v m2.
</t>
  </si>
  <si>
    <t xml:space="preserve">Kompletna odstranitev obstoječega lesenega opaža strešne konstrukcije zaradi umestitve jeklene konstrukcije in strojnih inštalacijskih sklopov za klimat; vključno s prenosom ruševin do odlagališča na dvorišču. 
Obračun v m2.
</t>
  </si>
  <si>
    <t xml:space="preserve">Kompletna delna odstranitev obstoječe kritine (streha strojnice dvigala 1) na mestu umestitve hladilnega agregata; vključno s prenosom ruševin do odlagališča na dvorišču. 
Obračun v m2.
</t>
  </si>
  <si>
    <t xml:space="preserve">Kompletna odstranitev-preboj obstoječih armirano betonskih konstrukcij z ravnim odrezanjem stranice; vključno s prenosom ruševin do odlagališča na dvorišču. 
Obračun v m3.
</t>
  </si>
  <si>
    <t xml:space="preserve">Kompletna odstranitev-rušenje obstoječe talne obloge;  vključno s prenosom ruševin do odlagališča na dvorišču. 
Obračun v m2.
</t>
  </si>
  <si>
    <t xml:space="preserve">Kompletna (pazljiva) odstranitev obstoječe opreme  s prenosom na začasno lokacijo po izboru investitorja ter kasnejša montaža. 
Opremo se mora pazljivo odstraniti in prenesti na  začasno mesto določi sproti investitor za vsako etapo posebej! 
V ceni upoštevati prisotnost pooblaščene osebe za posamezno stroko (strokovnjak elektro stroke,tehnolog, ..)   
Obračun v urah.
</t>
  </si>
  <si>
    <t>A/2.39</t>
  </si>
  <si>
    <t xml:space="preserve">Kompletna izdelava preboja obstoječih lesenih stropov za potrebe novega razvoda inštalacij; vključno s prenosom ruševin do odlagališča na dvorišču. 
Obračun v kos; vključno z naknadno obdelavo preboja.
</t>
  </si>
  <si>
    <r>
      <t>►KOV. KONSTR.-JEKLO S325JR</t>
    </r>
    <r>
      <rPr>
        <sz val="10"/>
        <rFont val="Arial Narrow"/>
        <family val="2"/>
        <charset val="238"/>
      </rPr>
      <t xml:space="preserve"> </t>
    </r>
    <r>
      <rPr>
        <sz val="10"/>
        <rFont val="Arial Narrow"/>
        <family val="2"/>
      </rPr>
      <t>(sek. konstr.)</t>
    </r>
  </si>
  <si>
    <r>
      <t xml:space="preserve">Kompletna izvedba kemičnega sidranja v obstoječo konstrukcijo (a.b. ploščo, oz. opečni zid).  V ceni zajeti tudi predhodno vrtanje lukenj min. 30 cm, čiščenje,  zapolnitev s siderno maso kot napr.: HILTY HY 170  ter vstavljanje armaturnih palic (v stene </t>
    </r>
    <r>
      <rPr>
        <sz val="10"/>
        <rFont val="GreekS"/>
        <charset val="238"/>
      </rPr>
      <t>∅</t>
    </r>
    <r>
      <rPr>
        <sz val="10"/>
        <rFont val="Arial"/>
        <family val="2"/>
        <charset val="238"/>
      </rPr>
      <t xml:space="preserve"> 14 mm, v ploščo ∅ 12 mm - palice so zajete v postavki za armaturo ). </t>
    </r>
  </si>
  <si>
    <t xml:space="preserve">Kompletna dobava in montaža novih konstrukcijskih elementov zaradi umestitve klimata (izvedba podpiranja z novimi sohami, novi povezniki, škarje, novi menjalniki v območju svetlobne kupole, zamenjava dela špirovcev  in podobno.
Izvedba po navodilih odgovornega projektanta gradbenih konstrukcij in arhitekta!
Obračun v m3 certificiranega lesa C24; vključno s potrebno odstranitvijo zamenjanih oz. nadomeščenih elementov strešne konstrukcije, bakteriološko in antiinsekticidno zaščito lesa ter z vsemi potrebnimi spojnimi sredstvi!
</t>
  </si>
  <si>
    <t xml:space="preserve">Kompletna izdelava lesenega opaža pred pričetkom izvajanja rušitvenih del (rušenje konstrukcijskih elementov , razni preboji, ipd) !
Opaž in konstrukcija mora biti dimenzionirana na celotno   obtežbo ruševin, ki lahko pade na omenjeni opaž! 
Izvedba po napotkih projektanta gradbenih konstrukcij in koordinatorja za varnost pri delu!
Obračun v m2; vključno s podpiranjem.
</t>
  </si>
  <si>
    <t xml:space="preserve">Kompletna izdelava pohodne površine širine 140 cm na podstrešju, izdelane iz lesene podkonstrukcije pritrjene na lesene stropnike in obloge iz opaža iz dvojnih med sabo vijačenih OSB plošč deb. 20+20 mm ter z obojestransko zaščitno ograjo višine 100 cm; s prenosom materiala do mesta vgraditve, z vsem pritrdilnim materialom in pomožnimi deli.
Vsi leseni deli morajo biti antibakteriološko in protiinsekticidno zaščiteni (zajeto v ceni)!
Obračun v m2 tlorisne projekcije.
</t>
  </si>
  <si>
    <t>-Izdelava parne zapore, v skladu s SIST 13970 in SIST 1031 (npr. 1 x BITALBIT AL V4 ali enakovredno , delno (točkovno) privarjen na podlago, ali enakovredno na stikih po potrebi variti z vročim zrakom,</t>
  </si>
  <si>
    <t xml:space="preserve">Vgraditev omarice električnega razdelilca, kompletno z vsem potrebnim materialom, pomožnimi deli in prenosi do mesta vgraditve. 
</t>
  </si>
  <si>
    <t xml:space="preserve">Samo namestitev in vzidava vratnih pripir na prehodu med različnimi tlaki ipd, teže do 3 kg/m; vključno z napravo malte in vsem drugim potrebnim materialom, vsemi prenosi materiala do mesta vgraditve ter z vsemi pomožnimi in pripravljalnimi deli. Mikrolokacije določijo izvajalci obrtniških del.
</t>
  </si>
  <si>
    <t xml:space="preserve">Samo namestitev in vzidava zaključnih talnih profilov teže do 3 kg/m;  vključno z napravo malte. Mikrolokacije določijo izvajalci obrtniških del.
</t>
  </si>
  <si>
    <t xml:space="preserve">Čiščenje objekta 2 x med gradnjo, 1x po zaključku del.
Obračun za kompletno čiščenje!
</t>
  </si>
  <si>
    <t xml:space="preserve">Kompletna dobava in montaža RF zaključnic (pred polaganjem dostaviti vzorec v potrditev), kompletno s stičenjem, kitanjem vogalov z akrilnim kitom, vsemi pomožnimi deli in prenosi.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</si>
  <si>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t>
  </si>
  <si>
    <t xml:space="preserve">Kompletna dobava in montaža enokrilnih protipožarnih  vrat :
Zamenjava obstoječih vrat (stopnišča 1 klet). 
Ključavnica z električnim prijemalom krmiljenim preko sistema za nadzor dostopa z možnostji daljinskega in lokalnega odpiranja. V smeri evakuacije so vrata opremljena s panično kljuko SIST EN 1125.
Vrata so priklopljena na AJP. 
Svetla dim. prehoda min. 130cm.
Gladka notranja, protipožarna enokrilna vrata EI90 z kovinskim podbojem:
- Podboj prašno barvan v srebrno sivi RAL 7001
- vratno krilo iz ustrezne negorljive plošče, finalno obdelano z MAX laminatom. - tipski šarnirni skriti kromirani tečaji ojačano okovje 3x
- inoks požarna kljuka
- cilindrična ključavnica s sistemskim ključem
- samozapiralo
- v vratno krilo vgrajeno napihljivo tesnilo
- vse barve po izboru projektanta
- vsa potrebna dokumentacija za EI 90
Obračun v kos!
</t>
  </si>
  <si>
    <t>Kompletna dobava in montaža enokrilnih protipožarnih  vrat :
Požarna evakuacijska dvokrilna zastekljena vrata iz ognjevarnim kovinskih profilov EI 90 in zastekljena z varnostnim ognjevarnim steklom ( lepljeno, z vmesnim gelom ). Podboj prašno barvan v srebrno sivi RAL 7001.
Vrata so opremljena z el. magnetnim prijemalom, ki omogočajo, da so vrata v normalnem stanju ves čas odprta. V primeru požara, pa AJP sproži zapiranje vrat. Vrata imajo po štiri mat kromirane odmične tečaje - ojačano okovje z inox zavito medicinsko kljuko, cilindrično ključavnico in samozapiralom.
V smeri evakuacije so vrata opremljena s panično kljuko SIST EN 1125.
- širina prehoda min. 180 cm,
- cilindrična ključavnica s sistemskim ključem
- samozapiralo,
- v vratno krilo vgrajeno napihljivo tesnilo,
- vse barve po izboru projektanta,
- vsa potrebna dokumentacija za EI 90.
Obračun v kos!</t>
  </si>
  <si>
    <t>A/2.40</t>
  </si>
  <si>
    <t xml:space="preserve">Kompletna izdelava preboja-povečanje obstoječe vratne odprtine (100/205) v zidu deb. 30-45 cm, zaradi vgradnje širših vrat (140/205 + preklada in ležišče); vključno s prenosom ruševin do odlagališča na dvorišču. 
Obračun v kos; vključno s potrebnim podpiranjem in z naknadno zidarsko obdelavo preboja.
</t>
  </si>
  <si>
    <t>►ODSTRANITEV VRAT; vel. do  3m2 (ostale etaže)</t>
  </si>
  <si>
    <t xml:space="preserve">Kompletna izdelava/dobava in montaža kovinske konstrukcije (nosilna podporna konstrukcija za streho (strešne lege).
Izvedba po navodilih arhitekta in projektanta gradbenih konstrukcij!
Delavniške načrte izdela izvajalec del in jih da v potrditev projektantu gradbenih konstrukcij! 
V ceno je zajeti vsa potrebna pomožna dela in transporte do mesta vgraditve ter zaščito.
Obračun  v kg (kompletna konstrukcija z vsemi deli).
</t>
  </si>
  <si>
    <t>►SUHOMONTAŽNE OBLOGE</t>
  </si>
  <si>
    <t xml:space="preserve">Kompletna izdelava, dobava in montaža požarne obloge obstoječe stene z atestirano ognjeodpornostjo, po sistemu suhomontažnih predelnih sten, obloženih  z 2 x 12,5 mm mavčnokartonskimi ploščami, na ustrezni podkonstrukciji iz profilov   iz pocinkane pločevine deb. 0,6 mm, širine 75 mm.
Med nosilnimi profili je toplotna izolacija iz izolacijskih plošč deb. 1 x 60 mm.
V ceno je zajeti bandažiranje s  fugirnim trakom iz steklenih vlaken.
V ceno vključiti vse kompletno do popolnega izdelka, še posebej pa: 
• izdelavo odprtine za vrata oz. steno in priprava ustrezne podlage-ojačitev za montažo le-teh, 
• podkonstrukcijo sidrati v tla in strop,
• zahtevana požarna odpornost razvidna iz projekta in študije požarne varnosti,  
• vse kompletno po specifikacijah in navodilih dobavitelja. </t>
  </si>
  <si>
    <t>B/18.11</t>
  </si>
  <si>
    <t>B/18.12</t>
  </si>
  <si>
    <t xml:space="preserve">Kompletna izdelava, dobava in montaža suhomontažne obloge po vgradnji kovinskih preklad in nosilcev,  z 2 x 12,5 mm mavčnokartonskimi ploščami, na ustrezni kovinski podkonstrukciji iz profilov iz pocinkane pločevine deb. 0,6 mm.
V ceno je zajeti bandažiranje s  fugirnim trakom iz steklenih vlaken.
</t>
  </si>
  <si>
    <t xml:space="preserve">Kompletna dobava in montaža enokrilnih protipožarnih  vrat :
Zamenjava obstoječih vrat stopnišča 2 x v 1. kleti, 1 x hodnik!
Dimenzije kot obstoječa vrata.
Gladka notranja, protipožarna enokrilna vrata EI90 z kovinskim podbojem:
- Podboj prašno barvan v srebrno sivi RAL 7001
- vratno krilo iz ustrezne negorljive plošče, finalno obdelano z MAX laminatom. - tipski šarnirni skriti kromirani tečaji ojačano okovje 3x
- inoks požarna kljuka
- cilindrična ključavnica s sistemskim ključem
- samozapiralo
- v vratno krilo vgrajeno napihljivo tesnilo
- vse barve po izboru projektanta
- vsa potrebna dokumentacija za EI 90
Obračun v kos!
</t>
  </si>
  <si>
    <t>B/8.8.</t>
  </si>
  <si>
    <t xml:space="preserve">Kompletna izdelava, dobava in montaža protipožarnih vrat - vrata predprostora dvigala.
Požarna  dvokrilna zastekljena vrata iz ognjevarnim kovinskih profilov. Podboj prašno barvan v srebrno sivi RAL 7001
Vrata imajo po štiri mat kromirane skrite šarnirne tečaje - ojačano okovje, inox zavito medicinsko kljuko z ločeno rozeto in cilindrično ključavnico - protipanično okovje za odpiranje (naletna letev) skladno s SIST EN 1125 v smeri evakuacije.
- cilindrična ključavnica s sistemskim ključem
- samozapiralo
- v vratno krilo vgrajeno napihljivo tesnilo
- vse barve po izboru projektanta
- vsa potrebna dokumentacija za EI 90
</t>
  </si>
  <si>
    <t xml:space="preserve">Kompletna dobava in montaža:
Notranja enokrilna vrata v sanitarije bolniških sob v kovinskem škatlastem podboju. vrata so ortopedsko invalidska in se pri odpiranju pomaknejo za 1/3  iz prostora, oziroma se umikajo bolniku na vozičku. Podboj je pleskan  z oljnato barvo z ustreznimi pripirami in opremljen z ustreznim  vgrajenim okovjem za odmično odpiranje (npr. bach heiden ag švica). kljuka je mat kromirana z notranjim wc zapahom, na zunanji  strani možno odpiranje s štirikotnim nasadnim ključem v primeru nuje. krilo je skrajšano za 2-3 cm. Vratno krilo je leseno, finalno obdelano z  laminatom in zaključeno z nalepko iz hrastovega lesa dim. 42x20mm z enim peresom, lakiran s prozornim lakom.
</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</si>
  <si>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 primerno za WC kabine-zaklep z notranje strani in možnostjo interventnega opiranje z zunanje strani. V skladu z načrtom prezračevanja vgraditi prezračevalno rešetko. Na vratno krilo je iz notranje strani montirati na višini 175 cm dvojni obešalnik za garderobo. V dogovoru z investitorjem je potrebno izdelati zaklepanje z uporabo sistemskega ključa !
</t>
  </si>
  <si>
    <t>čajna kuhinja</t>
  </si>
  <si>
    <t>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Okroglo okno fi 50 cm je zastekljeno s kaljenim steklom deb. 6mm. V kolikor je možno nabaviti serijski okrogli zasteklitveni profil, se lahko okroglina okna spremeni (po predhodni potrditvi strani arhitekta)!</t>
  </si>
  <si>
    <t xml:space="preserve">Kompletna dobava in montaža: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Pravokotno okno 100/85 cm je zastekljeno s kaljenim steklom deb. 6 mm. V kolikor je možno nabaviti serijski  zasteklitveni profil, se lahko dimenzija  okna spremeni  (po predhodni potrditvi strani arhitekta)!.
</t>
  </si>
  <si>
    <t xml:space="preserve">Kompletna dobava in montaža:
Gladka notranja električna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štiri mat kromirane skrite šarnirne tečaje - ojačano okovje, inox zavito medicinsko kljuko z ločeno rozeto in cilindrično ključavnico. V dogovoru z investitorjem je potrebno izdelati zaklepanje z uporabo sistemskega ključa !
Okroglo okno fi 50 cm je zastekljeno s kaljenim steklom deb. 6mm. V kolikor je možno nabaviti serijski okrogli zasteklitveni profil, se lahko okroglina okna spremeni (po predhodni potrditvi strani arhitekta)!
Električno odpiranje vrat (sobe izolacija) je ključavnica z valjčkom.
</t>
  </si>
  <si>
    <t xml:space="preserve">Kompletna dobava in montaža:
Notranja steklena enokrilna drsna vrata na električni pogon.  Steklo varnostno kaljeno lepljeno satinirano vzorec po izboru projektanta.
Programsko stikalo z gumbom za izbiro načina delovanja za diagnostiko napak in opozoril. Za varnost prehoda vgrajena kombinirana senzorja gibanja in prisotnosti s samopreverjanjem delovanja, z elektromehansko ključavnico, elektromehanskim aktuatorjem in mehanizmom prisilnega zapiranja. Vratno krilo je stekleno (varnostno kaljeno lepljeno satinirano vzorec po izboru projektanta).
Maska vodila višine 17 cm.
V primeru požara se morajo vrata odpreti preko signala, ki ga posreduje AJP, odpiranje tudi preko sistema za nadzor dostopa s tipko ali kartico.
</t>
  </si>
  <si>
    <t xml:space="preserve">Kompletna dobava in montaža:
Notranja steklena enokrilna drsna vrata na električni pogon. Programsko stikalo z gumbom za izbiro načina delovanja za diagnostiko napak in opozoril. Za varnost prehoda vgrajena kombinirana senzorja gibanja in prisotnosti s samopreverjanjem delovanja, z elektromehansko ključavnico, elektromehanskim aktuatorjem in mehanizmom prisilnega zapiranja. Vratno krilo je stekleno (varnostno kaljeno lepljeno satinirano vzorec po izboru projektanta). 
Maska vodila višine 17 cm.
V primeru požara se morajo vrata odpreti preko signala, ki ga posreduje AJP, odpiranje tudi preko sistema za nadzor dostopa s tipko ali kartico.
</t>
  </si>
  <si>
    <t>Vrata v bolniške sobe izolacija</t>
  </si>
  <si>
    <t xml:space="preserve">Kompletna dobava in montaža; vključno s krmiljenjem:
Gladka notranja enokrilna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po tri mat kromirane skrite šarnirne tečaje - ojačano okovje, inox zavito medicinsko kljuko z ločeno rozeto in cilindrično ključavnico.Vratno krilo in podboj obložen s svinčeno zaščito deb. cca. 3 mm, dokončna debeline svinčene zaščite se določi glede na moč dobavljene RTG naprave. Krmiljenje vrat izvesti preko RTG aparata, tako da med delovanjem RTG onemogoči odpiranje vrat. V dogovoru z investitorjem je potrebno izdelati zaklepanje z uporabo sistemskega ključa !
</t>
  </si>
  <si>
    <t xml:space="preserve">Kompletna dobava in montaža;  vključno s krmiljenjem:
Gladka notranja enokrilna drsna vrata  z Alu podbojem, sistema kot npr. ALU-K ,Tipa 50PI ali drug enakovreden sistem. Podboj prašno barvan v srebrno sivi RAL 7001. Vratno krilo je leseno, finalno obdelano z  laminatom in zaključeno z nalepko iz hrastovega lesa dim. 42x20mm z enim peresom, lakiran s prozornim lakom. Vrata imajo tipsko drsno okovje prekrito z  masko.
Vratno krilo in podboj obložen s svinčeno zaščito deb. cca. 3 mm, dokončna debeline svinčene zaščite se določi glede na moč dobavljene RTG naprave. Krmiljenje vrat izvesti preko RTG aparata, tako da med delovanjem RTG onemogoča odpiranje vrat.
</t>
  </si>
  <si>
    <t xml:space="preserve">Kompletna dobava in montaža notranje steklene stene z dvokrilnimi drsnimi vrati :
Notranja steklena stena iz ALU prašno barvanih profilov ( RAL siva 7001) . Zastekljena z dvoslojnim varnostnim termopan steklom 6-12-6. V Sestavu dvokrilna avtomatska el. drsna zastekljena vrata (steklo je kaljeno lepljeno) 1x obsvetloba, 1x obsvetloba  in nadsvetloba. Avtomatska drsna dvokrilna evakuacijska vrata za uporabo na evakuacijskih poteh in zasilnih izhodih s porabo el. energije v načinu delovanja ODPRTO ali ZAPRTO manjšo od 0,5 Wh. Vrata imajo napredno programsko stikalo z osvetljenim barvnim grafičnim zaslonom na dotik, ki omogoča enostavno upravljanje vrat in izbiro sedmih načinov delovanja ter diagnostični opis opozoril in napak. Varnost prehoda zagotavljata kombinirana senzorja gibanja in prisotnost s samo-preverjanjem delovanja. Vrata morajo biti v skladu s standardom EN 16005, ki določa varnost pri uporabi avtomatskih vrat.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izoliranih alu panelov.
</t>
  </si>
  <si>
    <t>Kompletna dobava in montaža notranje steklene stene z enokrilnimi vrati :
Notranja steklena stena iz ALU prašno barvanih profilov ( RAL siva 7001) s prekinjenim termičnim mostom. Zastekljena z dvoslojnim varnostnim termopan steklom 6-12-6. V Sestavu enokrilna steklena vrata  (steklo je kaljeno lepljeno) 2 x obsvetloba, 1x nadsvetloba.  Vrata imajo ključavnico, vsi vidni kovinski deli so v izbranem barvnem tonu RAL siva 7001. Pas nad sekundarnim stropom se izvede iz toplotno izuliranih alu panelov.</t>
  </si>
  <si>
    <t>Kompletna dobava in montaža notranje steklene stene z enokrilnimi vrati :
Notranja steklena stena iz ALU prašno barvanih profilov ( RAL siva 7001) s prekinjenim termičnim mostom. Zastekljena z dvoslojnim varnostnim termopan steklom 6-12-6. V Sestavu enokrilna steklena vrata dim. 110cm/223cm(steklo je kaljeno lepljeno) 1x obsvetloba dim 115cm/223cm, 1x obsvetloba dim 115cm/223cm in nadsvetloba.  Vrata imajo ključavnico, vsi vidni kovinski deli so v izbranem barvnem tonu RAL siva 7001. Pas nad sekundarnim stropom se izvede iz toplotno izuliranih alu panelov.</t>
  </si>
  <si>
    <t xml:space="preserve">Kompletna dobava in montaža notranje steklene stene z enokrilnimi vrati :
Notranja steklena stena iz ALU prašno barvanih profilov ( RAL siva 7001). Zastekljena z dvoslojnim varnostnim termopan steklom 6-12-6. V Sestavu enokrilna zastekljena vrata dim. 100cm/211cm (steklo je kaljeno lepljeno) 1x obsvetloba, 1x obsvetloba  in nadsvetloba. Vrata imajo ključavnico in kljuko, vsi vidni kovinski deli so v izbranem barvnem tonu RAL siva 7001.
</t>
  </si>
  <si>
    <t>Kompletna dobava in montaža notranje steklene stene z enokrilnimi vrati :
Notranja steklena stena (sestrska baza) iz ALU prašno barvanih profilov ( RAL siva 7001). Zastekljena z dvoslojnim varnostnim termopan steklom 6-12-6. V Sestavu enokrilna avtomatska el. drsna zastekljena vrata dim. 110cm/211cm(steklo je kaljeno lepljeno) 1x obsvetloba dim 2645cm/211cm,(do višine 110 cm je polni panel nad polico pa zasteklitev z odprtino za sprejem pacientov) in nadsvetloba.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izuliranih alu panelov.</t>
  </si>
  <si>
    <t xml:space="preserve">Kompletna dobava in montaža notranje steklene stene z enokrilnimi vrati :
Notranja steklena stena (oddelčna lekarna) iz ALU prašno barvanih profilov ( RAL siva 7001). Zastekljena z dvoslojnim varnostnim termopan steklom 6-12-6. V Sestavu enokrilna zastekljena vrata dim. 100cm/211cm (steklo je kaljeno lepljeno) 2x obsvetloba dim 66cm/211cm in nadsvetloba. Vrata imajo ključavnico in kljuko, vsi vidni kovinski deli so v izbranem barvnem tonu RAL siva 7001.
</t>
  </si>
  <si>
    <t>čakalnica</t>
  </si>
  <si>
    <t xml:space="preserve">Kompletna dobava in montaža notranje steklene stene z enokrilnimi vrati :
Notranja steklena stena iz ALU prašno barvanih profilov ( RAL siva 7001). Zastekljena z dvoslojnim varnostnim termopan steklom 6-12-6. V Sestavu enokrilna zastekljena vrata dim. 100cm/211cm (steklo je kaljeno lepljeno) 2x obsvetloba dim 67,5cm/211cm in nadsvetloba. Vrata imajo ključavnico in kljuko, vsi vidni kovinski deli so v izbranem barvnem tonu RAL siva 7001.
</t>
  </si>
  <si>
    <t xml:space="preserve">Kompletna dobava in montaža notranje steklene stene   :
Notranja steklena stena (spirometrija) iz ALU prašno barvanih profilov ( RAL siva 7001).
Zastekljena z  varnostnim kaljenim lepljenim steklom (do viš-sek stropa H = 282 cm) . 
Steklo satinirano, vzorec določi projektant.
</t>
  </si>
  <si>
    <t xml:space="preserve">Kompletna dobava in montaža notranje steklene stene z enokrilnimi vrati :
Notranja steklena stena (priprava zdravil) iz ALU prašno barvanih profilov ( RAL siva 7001). Zastekljena z dvoslojnim varnostnim termopan steklom 6-12-6. V sestavu enokrilna zastekljena vrata dim. 100cm/211cm (steklo je kaljeno lepljeno) obsvetloba dim 50 cm/211cm in nadsvetloba. Vrata imajo ključavnico in kljuko, vsi vidni kovinski deli so v izbranem barvnem tonu RAL siva 7001.
</t>
  </si>
  <si>
    <t>►SS13-STEKLENA STENA  180/313 cm</t>
  </si>
  <si>
    <t xml:space="preserve">Odvodne odprtine za dim in toploto.
Odprtine za odvod dima se izvedejo na vrhu stopnišča v zunanji steni (predelava obstoječih oken).  
Skupna geometrijsko površina oken mora znašati  min. 7,5% tlorisne površine jaška stopnišča, najmanj pa 1,5 m2. 
V našem primeru : 7,5% od 35,6 m2 = 2,67 m2 
</t>
  </si>
  <si>
    <t>►PREDELAVA OKENSKIH KRIL ZA ODVOD DIMA</t>
  </si>
  <si>
    <t>►SLIKANJE - popravilo obst. pralnega opleska</t>
  </si>
  <si>
    <t xml:space="preserve">Kompletna dobava in vgrajevanje epoksi premaza po sistemu proizvajalca ; vključno s predhodno pripravo podlage.
Barva - RAL po izboru projektanta.
</t>
  </si>
  <si>
    <t xml:space="preserve">Kompletna izdelava in montaža izvlečkov požarnega reda in izobešanje na vidno mesto.
</t>
  </si>
  <si>
    <t xml:space="preserve">Kompletna izdelava predelave obstoječih oken za potrebe odvoda dima in toplote (predvideno 3 krila/stopnišče); na elektromotorni pogon v povezavi z AJP.
Obračun po preurejenem okenskem krilu; vključno z elektromotornim pogonom.
Izvedba po navodilih projektantra študije  požarne varnosti!
</t>
  </si>
  <si>
    <t xml:space="preserve">V ceno zajeti tudi vso potrebno podkonstrukcijo in sidrne elemente, potrebne zaporne, tesnilne in zaključne elemente
</t>
  </si>
  <si>
    <t xml:space="preserve"> vse obrobe, tesnila  in odkapi morajo biti zajeti v ceni 
  osnovnega stavbnega izdelka.
</t>
  </si>
  <si>
    <t xml:space="preserve">ročno odpiranje z vsem potrebnim okovjem, za potrebe dostopa - dostave (avtodvigalo) nadomestnih delov za klimo,
 </t>
  </si>
  <si>
    <t xml:space="preserve">Kompletna izdelava, dobava in montaža požarnih sten (strojnice-klima)  z atestirano ognjeodpornostjo (R)EI 90, po sistemu proizvajalca suhomontažnih predelnih sten kot napr. Knauf ali enakovredno, obojestransko obloženih  z 2 x 12,5 mm mavčnokartonskimi ploščami, na ustrezni podkonstrukciji iz profilov   iz pocinkane pločevine deb. 0,6 mm,  širine 100 mm; sidrati v tla in strop, višine do 3,60 m.
Med nosilnimi profili je toplotna izolacija iz izolacijskih plošč deb. 1 x 100 mm.
V ceno je zajeti bandažiranje s  fugirnim trakom iz steklenih vlaken.
V ceno vključiti vse kompletno do popolnega izdelka, še posebej pa: 
• izdelavo odprtine za vrata oz. steno in priprava ustrezne podlage-ojačitev za montažo le-teh, 
• podkonstrukcijo sidrati v tla in strop,
• podkonstrukcijo za vgradnjo sanitarnih elementov in opreme,
• zahtevana požarna odpornost razvidna iz projekta in študije požarne varnosti,  
• vse kompletno po specifikacijah in navodilih dobavitelja.
 </t>
  </si>
  <si>
    <t xml:space="preserve">Kompletna izdelava, dobava in montaža požarnih sten z atestirano ognjeodpornostjo (R)EI 90, po sistemu proizvajalca suhomontažnih predelnih sten kot napr. Knauf ali enakovredno, obojestransko obloženih  z 2 x 12,5 mm mavčnokartonskimi ploščami, na ustrezni podkonstrukciji iz profilov   iz pocinkane pločevine deb. 0,6 mm,  širine 75 mm; sidrati v tla in strop, višine do 3,60 m.
Med nosilnimi profili je toplotna izolacija iz izolacijskih plošč deb. 1 x 75 mm.
V ceno je zajeti bandažiranje s  fugirnim trakom iz steklenih vlaken.
V ceno vključiti vse kompletno do popolnega izdelka, še posebej pa: 
• izdelavo odprtine za vrata oz. steno in priprava ustrezne podlage-ojačitev za montažo le-teh, 
• podkonstrukcijo sidrati v tla in strop,
• zahtevana požarna odpornost razvidna iz projekta in študije požarne varnosti,  
• vse kompletno po specifikacijah in navodilih dobavitelja.
 </t>
  </si>
  <si>
    <t>B/18.13</t>
  </si>
  <si>
    <t>B/18.14</t>
  </si>
  <si>
    <t>B/18.15</t>
  </si>
  <si>
    <t>B/18.16</t>
  </si>
  <si>
    <t>B/18.17</t>
  </si>
  <si>
    <t>B/18.18</t>
  </si>
  <si>
    <t>B/18.19</t>
  </si>
  <si>
    <t>B/18.20</t>
  </si>
  <si>
    <t>B/18.21</t>
  </si>
  <si>
    <t>B/18.22</t>
  </si>
  <si>
    <t>B/18.23</t>
  </si>
  <si>
    <t>B/18.24</t>
  </si>
  <si>
    <t>B/18.25</t>
  </si>
  <si>
    <t>B/18.26</t>
  </si>
  <si>
    <t>B/18.27</t>
  </si>
  <si>
    <t xml:space="preserve">Kompletna izdelava, dobava in montaža zapolnitve raznih odprtin in prehodov, obojestransko obloženih  z 2 x 12,5 mm mavčnokartonskimi ploščami, na ustrezni dvojni podkonstrukciji iz profilov   iz pocinkane pločevine deb. 0,6 mm,  širine 75+75 mm.
Med nosilnimi profili je toplotna izolacija iz izolacijskih plošč deb. 1 x 60 mm.
V ceno je zajeti bandažiranje s  fugirnim trakom iz steklenih vlaken.
V ceno vključiti vse kompletno do popolnega izdelka, še posebej pa: 
• izdelavo odprtine za vrata in priprava ustrezne podlage-ojačitev za montažo le-teh, 
• podkonstrukcijo sidrati v tla in strop,
• zahtevana požarna odpornost razvidna iz projekta in študije požarne varnosti,  
• vse kompletno po specifikacijah in navodilih dobavitelja. 
</t>
  </si>
  <si>
    <r>
      <t>► ODSTRANITEV TAL. OBLOG</t>
    </r>
    <r>
      <rPr>
        <sz val="10"/>
        <rFont val="Arial"/>
        <family val="2"/>
      </rPr>
      <t xml:space="preserve"> (kamniti tlak s podlago)</t>
    </r>
  </si>
  <si>
    <t xml:space="preserve">Odstranitev obstoječega ometa na mestih nove stenske keramične obloge; vključno s sortiranjem ter s prenosom ruševin do odlagališča na dvorišču. 
Obračun v m2.
</t>
  </si>
  <si>
    <t xml:space="preserve">Odstranitev obstoječega dotrajalega ometa; vključno s sortiranjem ter s prenosom ruševin do odlagališča na dvorišču. 
Obračun v m2.
</t>
  </si>
  <si>
    <t xml:space="preserve">Kompletna odstranitev dela obstoječih spuščenih stropov pritrjenih na stropno konstrukcijo v  sestavi : 
podkonstrukcija, leseni opaž, trstika + omet; vključno s prenosom ruševin do odlagališča na dvorišču. 
Obračun v m2.
</t>
  </si>
  <si>
    <t xml:space="preserve">Kompletna odstranitev obstoječih zidanih pregradnih sten; vključno s prenosom ruševin do odlagališča na dvorišču. 
Obračun v m2.
</t>
  </si>
  <si>
    <t xml:space="preserve">Kompletna odstranitev obstoječih vrat; vključno s prenosom ruševin do odlagališča na dvorišču. 
Obračun v kos. 
</t>
  </si>
  <si>
    <t xml:space="preserve">Kompletna pazljiva odstranitev notranjih pretežno zastekljenih sten in vrat; vključno s prenosom ruševin do odlagališča na dvorišču. 
Obračun v kos.
 </t>
  </si>
  <si>
    <t xml:space="preserve">Kompletna pazljiva odstranitev notranjih pretežno zastekljenih sten in vrat; vključno s prenosom ruševin do odlagališča na dvorišču. 
Obračun v m2. 
</t>
  </si>
  <si>
    <t xml:space="preserve">Kompletna odstranitev obstoječih pločevinastih obrob; vključno s prenosom ruševin do odlagališča na dvorišču. 
Obračun v m2.
</t>
  </si>
  <si>
    <t xml:space="preserve">Kompletna izdelava preboja v obstoječih nosilnih zidovih; vključno s prenosom ruševin do odlagališča na dvorišču. 
Obračun v m3; vključno z naknadno zidarsko obdelavo preboja.
</t>
  </si>
  <si>
    <t xml:space="preserve">Kompletna izdelava preboja za nova vrata, v obstoječih zidanih pregradnih stenah ; vključno s prenosom ruševin do odlagališča na dvorišču. 
Obračun v kos; vključno z naknadno zidarsko obdelavo preboja.
</t>
  </si>
  <si>
    <t xml:space="preserve">Kompletna izdelava prebojev obstoječih zidov; s potrebnim podpiranjem in z odvozom ruševin na trajno deponijo k pooblaščenem zbiralcu gradbenih odpadkov.
Obračun v m3 izdelanega preboja, oz. v m' za podpiranje plošče med izvedbo preboja.
</t>
  </si>
  <si>
    <t xml:space="preserve">Kompletna izdelava preboja v obstoječih zidanih pregradnih stenah; vključno s prenosom ruševin do odlagališča na dvorišču. 
Obračun v kos; vključno z naknadno zidarsko obdelavo preboja.
</t>
  </si>
  <si>
    <t xml:space="preserve">Kompletna izdelava preboja v obstoječih nosilnih zidovih; vključno s prenosom ruševin do odlagališča na dvorišču. 
Obračun v kos; vključno z naknadno zidarsko obdelavo preboja.
</t>
  </si>
  <si>
    <t xml:space="preserve">Kompletno dolbenje obstoječih plavajočih tlakov za potrebe vgradnje kovinskih kinet za razvode inštalacij medicinske opreme. 
Obračun v m1 izdelanega kanala širine cca 25 cm, z razširitvami na mestih spremembe smeri, vključno s potrebno izravnavo na zahtevano višino ter z naknadno zidarsko obdelavo utora.
</t>
  </si>
  <si>
    <t xml:space="preserve">Kompletna izdelava preboja obstoječih armirano betonskih plošč za potrebe novega razvoda inštalacij; vključno s prenosom ruševin do odlagališča na dvorišču. 
Obračun v kos; vključno z naknadno zidarsko obdelavo preboja.
</t>
  </si>
  <si>
    <t xml:space="preserve">Kompletna odstranitev obstoječe sanitarne opreme.
Obračun v kos.
</t>
  </si>
  <si>
    <t>►ZAZIDAVA ODPRTIN S POROBETONOM</t>
  </si>
  <si>
    <t xml:space="preserve">Kompletna izdelava sanacije obstoječe fasade na mestu novih prebojev in zapor  (krpanje); v enaki izvedbi kot je obstoječa fasada.  
Obračun v m2.
</t>
  </si>
  <si>
    <t xml:space="preserve">Kompletna pazljiva odstranitev dela obstoječe strešne konstrukcije - pretežno širovcev, deloma opiračev in leg  (zaradi umestitve strojnice), s potrebnim podpiranjem na mestu odrezanja in s potrebnimi spojnimi sredstvi ; vključno s prenosom ruševin do odlagališča na dvorišču. 
Obračun v m3.
</t>
  </si>
  <si>
    <r>
      <t>► PREBOJ-POVEČANJE ODPRTINE</t>
    </r>
    <r>
      <rPr>
        <sz val="10"/>
        <rFont val="Arial"/>
        <family val="2"/>
      </rPr>
      <t xml:space="preserve">  ( klet </t>
    </r>
    <r>
      <rPr>
        <b/>
        <sz val="10"/>
        <rFont val="Arial"/>
        <family val="2"/>
      </rPr>
      <t>VP 6</t>
    </r>
    <r>
      <rPr>
        <sz val="10"/>
        <rFont val="Arial"/>
        <family val="2"/>
      </rPr>
      <t>)</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</si>
  <si>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Calibri"/>
        <family val="2"/>
      </rPr>
      <t>Ø</t>
    </r>
    <r>
      <rPr>
        <b/>
        <sz val="10"/>
        <rFont val="Arial Narrow"/>
        <family val="2"/>
        <charset val="238"/>
      </rPr>
      <t xml:space="preserve"> 15 - 25 cm</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</si>
  <si>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0,05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</si>
  <si>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0,05-0,10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</si>
  <si>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0,10-0,15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</si>
  <si>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0,15-0,20 m</t>
    </r>
    <r>
      <rPr>
        <sz val="10"/>
        <rFont val="Arial Narrow"/>
        <family val="2"/>
        <charset val="238"/>
      </rPr>
      <t>2</t>
    </r>
    <r>
      <rPr>
        <b/>
        <sz val="10"/>
        <rFont val="Arial"/>
        <family val="2"/>
        <charset val="238"/>
      </rPr>
      <t xml:space="preserve">) </t>
    </r>
  </si>
  <si>
    <r>
      <t>► PREBOJ STROPOV</t>
    </r>
    <r>
      <rPr>
        <sz val="10"/>
        <rFont val="Arial"/>
        <family val="2"/>
        <charset val="238"/>
      </rPr>
      <t xml:space="preserve"> </t>
    </r>
    <r>
      <rPr>
        <sz val="10"/>
        <rFont val="Arial Narrow"/>
        <family val="2"/>
        <charset val="238"/>
      </rPr>
      <t xml:space="preserve">deb. 20-40 cm </t>
    </r>
    <r>
      <rPr>
        <b/>
        <sz val="10"/>
        <rFont val="Arial Narrow"/>
        <family val="2"/>
        <charset val="238"/>
      </rPr>
      <t>(</t>
    </r>
    <r>
      <rPr>
        <sz val="10"/>
        <rFont val="Arial Narrow"/>
        <family val="2"/>
        <charset val="238"/>
      </rPr>
      <t xml:space="preserve">vel. </t>
    </r>
    <r>
      <rPr>
        <b/>
        <sz val="10"/>
        <rFont val="Arial Narrow"/>
        <family val="2"/>
      </rPr>
      <t xml:space="preserve"> 0,30-0,40 m</t>
    </r>
    <r>
      <rPr>
        <sz val="10"/>
        <rFont val="Arial Narrow"/>
        <family val="2"/>
        <charset val="238"/>
      </rPr>
      <t>2</t>
    </r>
    <r>
      <rPr>
        <b/>
        <sz val="10"/>
        <rFont val="Arial"/>
        <family val="2"/>
        <charset val="238"/>
      </rPr>
      <t xml:space="preserve">) </t>
    </r>
  </si>
  <si>
    <t>►GROBI IN FINI STENSKI OMET - izravnava podloge</t>
  </si>
  <si>
    <r>
      <t>►PSS6-POŽAR.STENA  EI 90, 562/360 cm</t>
    </r>
    <r>
      <rPr>
        <sz val="10"/>
        <rFont val="Calibri"/>
        <family val="2"/>
        <charset val="238"/>
        <scheme val="minor"/>
      </rPr>
      <t>(kl.- čak.)</t>
    </r>
  </si>
  <si>
    <t>►VZIDAVA OKVIRJEV POŽ. VRAT IN STEN; nad 3 m2</t>
  </si>
  <si>
    <t>►SS14-STEKL. STENA z (1K) vrati 150/313 cm</t>
  </si>
  <si>
    <t xml:space="preserve">Kompletna dobava, transport in montaža svetlobne kupole s tipskim nastavnim vencem; po sistemu Alux VISS, proizvajalec Akripol ali enakovredno. 
</t>
  </si>
  <si>
    <r>
      <t xml:space="preserve">Kompletna dobava in montaža:
Gladka notranja dvokrilna vrata na električni pogon z Alu podbojem, sistema kot npr. ALU-K ,Tipa 50PI ali drug enakovreden sistem. Podboj prašno barvan v srebrno sivi RAL 7001. Vratno krilo je zastekljeno (kaljeno lepljeno, satinirano vzorec po izboru projektanta ). Vrata imajo po tri mat kromirane skrite šarnirne tečaje - ojačano okovje. Vrata so opremljena s električnim pogonom za krilno odpiranje . V primeru požara se morajo vrata odpreti preko signala, ki ga posreduje AJP, odpiranje tudi preko sistema za nadzor dostopa s tipko ali kartico. Podboj opremljen z utorom za trak za hermetično zapiranje. Zapiranje mora tesniti 100 %. </t>
    </r>
    <r>
      <rPr>
        <sz val="10"/>
        <rFont val="Arial"/>
        <family val="2"/>
      </rPr>
      <t xml:space="preserve">Električno odpiranje vrat (bronhoskopija).
</t>
    </r>
  </si>
  <si>
    <t>►VP1 - POŽARNA VRATA EI 90, dim. 90/211 cm</t>
  </si>
  <si>
    <t>►VP2 - POŽARNA VRATA EI 90, dim. 120/211 cm</t>
  </si>
  <si>
    <t>►VP3 - POŽARNA VRATA EI 90, dim. 130/211 cm</t>
  </si>
  <si>
    <t>►VP4 - POŽARNA VRATA EI 90, dim. 204/211 cm</t>
  </si>
  <si>
    <t>►VP5 - POŽARNA VRATA EI 90, dim. 130/220 cm</t>
  </si>
  <si>
    <r>
      <t xml:space="preserve">Kompletna dobava in montaža notranje steklene stene z dvokrilnimi drsnimi vrati :
</t>
    </r>
    <r>
      <rPr>
        <sz val="10"/>
        <rFont val="Arial"/>
        <family val="2"/>
      </rPr>
      <t>Notranja steklena stena iz ALU prašno barvanih profilov ( RAL siva 7001). Zastekljena z dvoslojnim varnostnim termopan steklom 6-12-6. V Sestavu dvokrilna avtomatska el. drsna zastekljena vrata(steklo je kaljeno lepljeno) 2 x obsvetloba  in nadsvetloba. Avtomatska drsna dvokrilna evakuacijska vrata za uporabo na evakuacijskih poteh in zasilnih izhodih s porabo el. energije v načinu delovanja ODPRTO ali ZAPRTO manjšo od 0,5 Wh. Vrata imajo napredno programsko stikalo z osvetljenim barvnim grafičnim zaslonom na dotik, ki omogoča enostavno upravljanje vrat in izbiro sedmih načinov delovanja ter diagnostični opis opozoril in napak. Varnost prehoda zagotavljata kombinirana senzorja gibanja in prisotnost s samo-preverjanjem delovanja. Vrata morajo biti v skladu s standardom EN 16005, ki določa varnost pri uporabi avtomatskih vrat.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izoliranih alu panelov.</t>
    </r>
  </si>
  <si>
    <r>
      <t xml:space="preserve">Kompletna dobava in montaža notranje steklene stene z dvokrilnimi drsnimi vrati :
</t>
    </r>
    <r>
      <rPr>
        <sz val="10"/>
        <rFont val="Arial"/>
        <family val="2"/>
      </rPr>
      <t>Notranja steklena stena iz ALU prašno barvanih profilov ( RAL siva 7001) .Zastekljena z dvoslojnim varnostnim termopan steklom 6-12-6. V Sestavu dvokrilna avtomatska el. drsna zastekljena vrata dim. 70cm/223cm(steklo je kaljeno lepljeno) 2x obsvetloba in nadsvetloba. Avtomatska drsna dvokrilna evakuacijska vrata za uporabo na evakuacijskih poteh in zasilnih izhodih s porabo el. energije v načinu delovanja ODPRTO ali ZAPRTO manjšo od 0,5 Wh. Vrata imajo napredno programsko stikalo z osvetljenim barvnim grafičnim zaslonom na dotik, ki omogoča enostavno upravljanje vrat in izbiro sedmih načinov delovanja ter diagnostični opis opozoril in napak. Varnost prehoda zagotavljata kombinirana senzorja gibanja in prisotnost s samo-preverjanjem delovanja. Vrata morajo biti v skladu s standardom EN 16005, ki določa varnost pri uporabi avtomatskih vrat. Vrata imajo elektromehansko ključavnico, vsi vidni kovinski deli so v izbranem barvnem tonu RAL siva 7001. V primeru požara se morajo vrata odpreti preko signala, ki ga posreduje požarna centrala, odpiranje tudi preko sistema za nadzor dostopa. Pas nad sekundarnim stropom se izvede iz toplotno izoliranih alu panelov.</t>
    </r>
  </si>
  <si>
    <t>►SUHOMONTAŽNI  MAVČNI  STROPOVI (R)EI 90</t>
  </si>
  <si>
    <r>
      <t>►VP9-POŽARNA VRATA EI 90, 100/205 cm</t>
    </r>
    <r>
      <rPr>
        <b/>
        <sz val="10"/>
        <rFont val="Agency FB"/>
        <family val="2"/>
      </rPr>
      <t xml:space="preserve"> </t>
    </r>
    <r>
      <rPr>
        <b/>
        <sz val="10"/>
        <rFont val="Calibri"/>
        <family val="2"/>
        <charset val="238"/>
        <scheme val="minor"/>
      </rPr>
      <t>(klet)</t>
    </r>
  </si>
  <si>
    <r>
      <t>►POŽARNE STENE deb. 12,5 cm; (R)EI90</t>
    </r>
    <r>
      <rPr>
        <sz val="10"/>
        <rFont val="Arial"/>
        <family val="2"/>
      </rPr>
      <t xml:space="preserve"> (pritl.)</t>
    </r>
  </si>
  <si>
    <t xml:space="preserve">Za serijske elemente je obvezna izdelava vzorčnega kosa, ki ga potrdi arhitekt. Obvezna je tudi preveritev dejanskih mer na licu mesta in posledična prilagoditev elementov in njihove montaže ob predhodni potrditvi arhitekta! Za vse večje jeklene dele se izdela, skladno s predpisi ustrezne ozemljitve, nevidno pritrjene in speljane na splošno ozemljitev objekta. Pripadajoči arhitekturni detajli in sheme elementov (obvezno glej sheme) so del vsebine posameznih postavk.
</t>
  </si>
  <si>
    <t>B/1.8</t>
  </si>
  <si>
    <t>-izvajalec del izdela delavniške načrte za vse končne pozicije, ki jih morata pred izvedbo potrditi odgovorni vodja projekta ter odgovorni nadzornik z vpisom v gradbeni dnevnik.</t>
  </si>
  <si>
    <t xml:space="preserve">V postavkah, kjer je za zaščito zahtevano vroče cinkanje je to zajeti v ceni ter še oplesk če je naveden  v opisu postavke
</t>
  </si>
  <si>
    <t xml:space="preserve">Vsi elementi jeklene konstrukcije: pločevine, valjani profili, bodo iz jekla kvalitete S235 JR. Dodajni material, elektrode bodo EVB 50 ali žica VAC s CO2. Vsi zvari bodo I.kvalitete,  vijaki pa kvalitete 8.8-10.9!
</t>
  </si>
  <si>
    <t>►PODPORNA KONSTRUKCIJA - JEKLO S325JR</t>
  </si>
  <si>
    <t>B/3.4</t>
  </si>
  <si>
    <t xml:space="preserve">Kompletna izvedba požarne zatesnitve prehodov inštalacij  in ob obstoječih požarnih loputah s požarno peno za rege do širine 40 mm proizvod kot napr. ali enakovredno Promat, tip Promafoam C ali ustrezno; pločevinka V = 700 ml oz. ekvivalentna količina drugega proizvajalca.
</t>
  </si>
  <si>
    <t>Kompletna izdelava, dobava in montaža spuščenega kovinskega stropa , izgrajenega iz enonivojske kovinske konstrukcije iz glavnih ter prečnih 24 mm profilov, obešenih v primarni strop z obešali za spuščanje. 
V konstrukcijo so vložene snemljive kovinske plošče z vodoodbojno površino kot napr.: Armstrong BioGuard metalic ali enakovredno, dim. 600 x 600 mm, bele barve z Bioguard antibakterijskim delovanjem, s poglobljenim robom in vidnim T profilom. Ob steni bo zaključni profil 24/24 mm. Stropne plošče so demontažne, s tesnjenimi stiki z gumico, plošče so pritrjene s tipskimi pritrdili BPCHDC. Razred čistosti stropa po EN ISO 16444-1: razred 5. Koeficient absorbcije zvoka: 0,60; vrednost izolativnosti zvoka: 37 dB.ž</t>
  </si>
  <si>
    <t>Požarna krmiljenja
Izvedena morajo biti  naslednja požarna krmiljenja (ob alarmu 2. stopnje):
- izklop delovanja vseh sistemov prezračevanja/klimatizacije 
- izklop delovanja sistema zračne pošte
- odpiranje odvodnih in dovodnih odprtin sistema za naravni odvod dima v stopnišču 2
- aktiviranje sistema za redčenje dima v stopnišču 1
- zapiranje vseh požarnih loput v prezračevalnih/klimatskih kanalih  in zračni pošti
- zapiranje vseh avtomatskih drsnih/krilnih požarnih vrat, ki so na mejah požarnih sektorjev
- odpiranje vseh električnih drsnih vrat, ki so na evakuacijskih poteh in niso hkrati požarna vrata na meji požarnih sektorjev
- deblokado sistemov za nadzor dostopa (sistem kontrole pristopa, protivlomno varovanje itd.) na vratih, ki so na evakuacijskih poteh
- ustavitev delovanja vseh dvigal, spuščanje v pritličje in odpiranje vhodnih vrat dvigala.
Dodatni vhodni signali na požarni centrali:
- signalizacija stanja zaprtje požarnih loput</t>
  </si>
  <si>
    <t>Vrata v hodnikih in na prehodih iz hodnikov v stopnišča, ki so na mejah požarnih sektorjev, morajo imeti  požarno odpornost 60 min (EI 60),  dimotesnost S in  opremljenost s samozapirali. 
Vrata v ostale prostore (tehnične itd.), ki so na mejah požarnih sektorjev, morajo imeti  požarno odpornost 90 min (EI 90),  dimotesnost S in  opremljenost s samozapirali. 
Strojnica prezračevanja v podstrešju mora biti izvedena kot požarno ločen prostor, z stenami in stropom s požarno odpornostjo 90 min (EI 90), vrata pa 90 min (EI 90)  in  opremljenost s samozapiralom. Na prehodih kanalov skozi meje požarnega sektorja iz strojnice v pljučni oddelek morajo biti vgrajene požarne lopute EI 90 S.</t>
  </si>
  <si>
    <t xml:space="preserve">Predvideni so naslednji ločeni požarni sektorji:
- stopnišče 1 (od K2 do 3.N), požarna ločitev potrebna tudi od tehničnih prostorov, ki  imajo vhod iz stopniščna (požarna vrata)
- stopnišče 2 (od K1 do 3.N), požarna ločitev potrebna tudi od tehničnih prostorov, ki  imajo vhod iz stopniščna (požarna vrata)
- celotni pljučni oddelek v 3. N (meja sektorja je na prehodu v sosednji oddelek). Za potrebe horizontalne evakuacije se pljučni oddelek dodatno še razdeli horizontalno na dva požarna sektorja. V vsakem od obeh požarnih sektorjev mora biti za evakuacijo eno od obeh stopnišč – meja sektorjev mora biti torej med obema stopniščema. 
- jašek dvigala skupaj s predprostorom v 3. N (na sredini pljučnega oddelka) 
- energetski prostor v 3.N
- stopnišče, ki vodi na podstrešje (ločitev na nivoju 3. N)
- strojnica prezračevanja v podstrešju
Požare odpornosti na mejah požarnih sektorjev so za vse gradbene elemente (stene, strop, tla) EI 90).
ni oddelek morajo biti vgrajene požarne lopute EI 90 S.
</t>
  </si>
  <si>
    <t xml:space="preserve">Opomba : Samo krmiljenje po zahtevi naročnika oz. projektanta požarne varnosti je  predmet elektro inštalacij; zato mora izvajalec temu primerno prilagoditi in uskladiti samo izdelavo oz. predelavo okenskih kril. 
Standardni el. pogon za odpiranje oken, vezano na požarno centralo je predviden v elektro projektu.
</t>
  </si>
  <si>
    <r>
      <t>►PSS7-POŽAR.STENA  EI 90, 660/360 cm</t>
    </r>
    <r>
      <rPr>
        <sz val="10"/>
        <rFont val="Calibri"/>
        <family val="2"/>
        <charset val="238"/>
        <scheme val="minor"/>
      </rPr>
      <t>(kl.- čak.)</t>
    </r>
  </si>
  <si>
    <t>B/18.2</t>
  </si>
  <si>
    <t>B/18.7</t>
  </si>
  <si>
    <t xml:space="preserve">Kompletna dobava in montaža protipožarne stene:
Zamenjav obst. Alu zastekljena stene v 1. kleti 
Notranja protipožana steklena stena EI90 iz ognjevarnih kovinskih profilov in zastekljena z varnostni ognjevarnin steklom ( lepljeno, z vmesnim gelom ). 
V sestavu so požarna evakuacijska dvokrilna simetrična vrata  svetle širine 160cm (svetla mera prehoda) ki se odpirajo v smeri evakuacije. Vrata imajo po štiri mat kromirane odmične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
</t>
  </si>
  <si>
    <t xml:space="preserve">Keramičarska dela morajo biti izvršena po določiloh veljavnih normativov in v soglasju s tehničnimi predpisi za keramičarska dela. Kvaliteta keramičnih ploščic  mora ustrezati standardu SIST EN 45014.
</t>
  </si>
  <si>
    <t>A/2.29</t>
  </si>
  <si>
    <r>
      <t xml:space="preserve">Kompletna dobava in polaganje plavajočih podov:
- plavajoči estrih: mikroarmiran betonski estrih C 16/20, XC-1 debelina </t>
    </r>
    <r>
      <rPr>
        <b/>
        <sz val="10"/>
        <rFont val="Arial"/>
        <family val="2"/>
        <charset val="238"/>
      </rPr>
      <t xml:space="preserve">6,0 </t>
    </r>
    <r>
      <rPr>
        <sz val="10"/>
        <rFont val="Arial"/>
        <family val="2"/>
        <charset val="238"/>
      </rPr>
      <t>cm, mikroarmatura: jeklena vlakna ca 15 kg/m3 (točne podatke in recepturo naj izvajalec pri usposobljeni instituciji (npr.IRMA ali Inštitut za raziskavo materialov in aplikacij); estrih je potrebno dilatirati od betonskih oziroma zidanih sten s penjenin polietilenom ali poliestrom,
-doplačilo za izvedbo hitrovezočega estriha, z uporabo ustreznih dodatkov po predlogu tehnologa (kot. Npr. IRMA),
-ločilni sloj: PE folija polaganje s preklopom, 
- zvočna izolacija težke izolacijske plošče iz steklene volne (kot napr.: URSA TEP talna plošča  ali enakovredno), nazivne debeline 53/</t>
    </r>
    <r>
      <rPr>
        <sz val="10"/>
        <rFont val="Arial"/>
        <family val="2"/>
      </rPr>
      <t>50</t>
    </r>
    <r>
      <rPr>
        <sz val="10"/>
        <rFont val="Arial"/>
        <family val="2"/>
        <charset val="238"/>
      </rPr>
      <t xml:space="preserve"> mm  + stenski trak 10 mm.
</t>
    </r>
  </si>
  <si>
    <t xml:space="preserve">Čiščenje obstoječe podlage, priprava podlage za izravnalno maso in dobava in vgrajevanje hitrosušeče izravnalne mase ustrezne trdnosti, ki zagotavlja zadostno odpornost pri predvideni namembnosti prostorov;  debelina izvedbe od 0,5 do 2,00 cm.
Z vsemi potrebnimi pomožnimi deli in prenosi do mesta vgraditve. 
Obračun v m2.   
</t>
  </si>
  <si>
    <t>POŽARNE STENE IN VRATA</t>
  </si>
  <si>
    <t xml:space="preserve">Razna mizarska dela. 
Obračun v urah.
</t>
  </si>
  <si>
    <t xml:space="preserve">Kompletna izdelava, dobava in montaža suhomontažnih sten z dodatno svinčeno (Pb) zaščito, v debelini po zahtevi dobavitelja/proizvajalca specialne medicinske opreme. 
Podkonstrukciji iz profilov   iz pocinkane pločevine deb. 0,6 mm,  širine 75 mm; sidrati v tla in strop, višine do 3,60 m.
Med nosilnimi profili je toplotna izolacija iz izolacijskih plošč deb. 1 x 75 mm.
Obloga z mavčnimi ploščami kaširanimi s svinčeno oblogo.
V ceno je zajeti bandažiranje s  fugirnim trakom iz steklenih vlaken.
</t>
  </si>
  <si>
    <t xml:space="preserve">Kompletna izdelava, dobava in montaža obloge obstoječih sten s suhomontažno oblogo in s svinčeno (Pb) zaščito v debelini po zahtevi dobavitelja/proizvajalca specialne medicinske opreme.
Obračun v m2 ; vključno s potrebno podkonstrukcijo.
</t>
  </si>
  <si>
    <t>Kompletna dobava in montaža notranje vgradne omarice za vgradnjo notranjega hidranta in 2 gasilnika.
Izvedba po zasnovi in navodilih arhitekta. 
Vratca so iz kaljenega satiniranega stekla (z oznako H).
Obračun v kos za kompletni element.</t>
  </si>
  <si>
    <t xml:space="preserve">Kompletna dobava in montaža protipožarne stene:
Notranja protipožana steklena stena EI90 iz ognjevarnih kovinskih profilov in zastekljena z varnostni ognjevarnin steklom ( lepljeno, z vmesnim gelom ). 
Vrata so opremljena z el. magnetnim prijemalom, ki omogočajo, da so vrata v normalnem stanju ves čas odprta. V primeru požara, pa AJP sproži zapiranje vrat. 
V sestavu so požarna evakuacijska dvokrilna simetrična vrata  svetle širine 240cm (svetla mera prehoda) ki se odpirajo v smeri evakuacije. Vrata imajo po štiri mat kromirane odmične tečaje - ojačano okovje s inox medicinsko kljuko, cilindrično ključavnico in samozapiralom. Ključavnivca z električnim prijemalom krmiljenim preko sistema za nadzor dostopa z možnostji daljinskega in lokalnega odpiranja. V smeri evakuacije so vrata opremljena s panično kljuko SIST EN 1125.
Vrata so priklopljena na AJP.  Kontrola pristopa po navodilih UKC MB. Vrata v barvi po izboru projektanta.  Vsi vidni kovinski deli kril in pogona v barvi po izboru investitorja. 
Ustrezni atesti in certifikati za  EI 90.
Obračun v kos!
</t>
  </si>
  <si>
    <t xml:space="preserve">Pri vseh rušitvenih delih, prebojih, dolbenjih je potrebno ta dela izvajati  z "mokrim" rezanjem  (diamantntno oz. widia  rezalno orodje). Vso orodje mora imeti  cevi za sprotno odsesovanje prahu!
</t>
  </si>
  <si>
    <t xml:space="preserve">Rušitvena dela se morajo izvajati pod nadzorom varnostnega inženirja. 
Pred rušenjem morajo biti odklopljene in odstranjene vse inštalacije. 
Prav tako mora biti odstranjena vsa oprema, ki bi lahko ovirala rušenje. V ceni morajo biti upoštevani potrebni odri in eventuelna začasna opiranja in podpiranja. Omogočeno mora biti močenje ruševin z vodo zaradi preprečevanja prašenja in prekomernega onesnaževanja okolice. Obvezno upoštevati vse zaščitne mere, ki jih predpisuje veljavna zakonodaja. Ruševine in odstranjeni elementi morajo biti po velikosti primerni za transport in deponiranje in ločeni po vrstah materialov.
</t>
  </si>
  <si>
    <t>►IZRAVNAVA TLAKA</t>
  </si>
  <si>
    <r>
      <t xml:space="preserve">► PLAVAJOČI POD </t>
    </r>
    <r>
      <rPr>
        <sz val="10"/>
        <rFont val="Arial"/>
        <family val="2"/>
        <charset val="238"/>
      </rPr>
      <t>(na mestih odstranitve tlaka)</t>
    </r>
  </si>
  <si>
    <t xml:space="preserve">Kompletna dobava in montaža steklene kabine . Ravna stena z dvokrilnimi vrati (drsna vrata so zajeta v ločeni postavki) ; kot napr.: KOLPASAN ali enakovredno.  
Stena je dvignjena (na inox stebričkih).
Steklo kaljeno - peskano. 
</t>
  </si>
  <si>
    <t xml:space="preserve">Kompletna dobava in montaža steklenih dvokrilnih krulnih vrat v sklopu kotne kabine;isti tip kot kabina. 
Obračun v kos za kompletna vrata; vključno z vsem potrebnim okovjem.  
</t>
  </si>
  <si>
    <t xml:space="preserve">► DVOKRILNA KRILNA VRATA </t>
  </si>
  <si>
    <t xml:space="preserve">Kompletna dobava in montaža steklenih dvokrilnih KRULNIH vrat v sklopu kabine;isti tip kot kabina. 
Obračun v kos za kompletna vrata; vključno z vsem potrebnim okovjem.  
</t>
  </si>
  <si>
    <t>B/17.7.</t>
  </si>
  <si>
    <t>Kompletna dobava in izdelava požarnega izkaza v 4 tiskanih izvodin in digitalni izvod.</t>
  </si>
  <si>
    <t>►POŽARNI IZKAZ</t>
  </si>
  <si>
    <t>kom</t>
  </si>
  <si>
    <t xml:space="preserve">Kompletna dobava in montaža :
Stenska oprijemala-ročaji v polirani  Inox  izvedbi Ø 50 mm. Konzolne pritrditve Ø 10 mm, pritrdilna ploščica Ø 40 mm z dvema vijakoma z vgreznjeno glavo.
Obračun v m' izdelane zaščite. Konzole na 1.5 m.
</t>
  </si>
  <si>
    <t>NEPREDVIDENA DELA 10 %</t>
  </si>
  <si>
    <t>► ODSTRANITEV DOTRAJANEGA OMETA</t>
  </si>
  <si>
    <r>
      <t>►OBLOGA TAL KAVČUK 3 mm</t>
    </r>
    <r>
      <rPr>
        <sz val="10"/>
        <rFont val="Arial"/>
        <family val="2"/>
        <charset val="238"/>
      </rPr>
      <t xml:space="preserve"> (hodniki, predpr.)</t>
    </r>
  </si>
  <si>
    <r>
      <t xml:space="preserve">Kompletna dobava in polaganje prvovrstne naravne kavčuk talne obloge v roli ,  deb. 2 mm,  </t>
    </r>
    <r>
      <rPr>
        <i/>
        <sz val="10"/>
        <rFont val="Arial"/>
        <family val="2"/>
        <charset val="238"/>
      </rPr>
      <t>kot npr.NORAPLAN SIGNA ali enakovredno.</t>
    </r>
    <r>
      <rPr>
        <sz val="10"/>
        <rFont val="Arial"/>
        <family val="2"/>
        <charset val="238"/>
      </rPr>
      <t xml:space="preserve">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 stenske obrobe v višini 10 cm ter (tanek) PVC zaključek.
Vsi stiki so varjeni!
Vzorci talne obloge morajo biti barvno prilagojeni posameznemu sklopu (za vsak sklop je potrebno pisno soglasje investitorja)! 
Obračun v m2 tlorisne projekcije!
Pred naročilom mora izbor tlaka potrditi naročnik oz. nadzorni organ!
</t>
    </r>
  </si>
  <si>
    <t>►OBLOGA TAL KAVČUK 2 mm</t>
  </si>
  <si>
    <r>
      <t xml:space="preserve">►OBLOGA STOPNIC KAVČUK 2 mm </t>
    </r>
    <r>
      <rPr>
        <sz val="10"/>
        <rFont val="Arial"/>
        <family val="2"/>
        <charset val="238"/>
      </rPr>
      <t>(podstr.)</t>
    </r>
  </si>
  <si>
    <r>
      <t xml:space="preserve">►OBLOGA TAL KAVČUK 2 mm </t>
    </r>
    <r>
      <rPr>
        <sz val="10"/>
        <rFont val="Arial"/>
        <family val="2"/>
        <charset val="238"/>
      </rPr>
      <t>(podstrešje)</t>
    </r>
  </si>
  <si>
    <r>
      <t xml:space="preserve">Kompletna dobava in polaganje prvovrstne naravne kavčuk talne obloge v deb. 3 mm,  kot npr.NORAPLAN SIGNA ali enakovredno.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stenah),tipske stenske obrobe v višini 10 cm ter (tanek) PVC zaključek.
Vsi stiki so varjeni!
Vzorci talne obloge morajo biti barvno prilagojeni posameznemu sklopu (za vsak sklop je potrebno pisno soglasje investitorja)! 
Obračun v m2 tlorisne projekcije!
Pred naročilom mora izbor tlaka potrditi naročnik oz. nadzorni organ!
</t>
    </r>
  </si>
  <si>
    <r>
      <t xml:space="preserve">Kompletna dobava in polaganje prvovrstne kavčuk talne obloge v roli ,  deb. 2 mm,  </t>
    </r>
    <r>
      <rPr>
        <i/>
        <sz val="10"/>
        <rFont val="Arial"/>
        <family val="2"/>
        <charset val="238"/>
      </rPr>
      <t>kot npr.NORAMENT SIGNA ali enakovredno.</t>
    </r>
    <r>
      <rPr>
        <sz val="10"/>
        <rFont val="Arial"/>
        <family val="2"/>
        <charset val="238"/>
      </rPr>
      <t xml:space="preserve">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 tipske stenske obrobe v višini 10 cm ter (tanek) PVC zaključek.
Vsi stiki so varjeni!
Vzorci talne obloge morajo biti barvno prilagojeni posameznemu sklopu (za vsak sklop je potrebno pisno soglasje investitorja)! 
Obračun v m2 tlorisne projekcije!
Pred naročilom mora izbor tlaka potrditi naročnik oz. nadzorni organ!
</t>
    </r>
  </si>
  <si>
    <r>
      <t xml:space="preserve">Kompletna dobava in polaganje prvovrstne kavčuk talne obloge v roli ,  deb. 2 mm,  </t>
    </r>
    <r>
      <rPr>
        <i/>
        <sz val="10"/>
        <rFont val="Arial"/>
        <family val="2"/>
        <charset val="238"/>
      </rPr>
      <t>kot npr.NORAMENT SIGNA ali enakovredno.</t>
    </r>
    <r>
      <rPr>
        <sz val="10"/>
        <rFont val="Arial"/>
        <family val="2"/>
        <charset val="238"/>
      </rPr>
      <t xml:space="preserve">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V postavki zajeti tudi dobavo in polaganje  PVC podložnega profila 3/3 cm (ob stenah), tipske stenske obrobe v višini 10 cm ter (tanek) PVC zaključek.
Vsi stiki so varjeni!
Vzorci talne obloge morajo biti barvno prilagojeni posameznemu sklopu (za vsak sklop je potrebno pisno soglasje investitorja)! 
Obračun v m1 kompletno obložene stopnice (nastopna in zrcalna ploskev) ; vključno z alu vogalniki-zaščito robov !
Pred naročilom mora izbor tlaka potrditi naročnik oz. nadzorni organ!
</t>
    </r>
  </si>
  <si>
    <r>
      <t xml:space="preserve">Kompletna dobava in polaganje elektroprevodnega tlaka (kavčuk) v roli deb. 3 mm, varjeni stiki,  zahtevana upornost tlaka po zahtevah dobavitelja/proizvajalca specialne medicinske opreme.
Ob stenah se tlak dvigne 10 cm kot zaokrožnica.
V postavki zajeti tudi dobavo in polaganje bakrenega ozemljitvenega traku, izravnavo podloge s hitrovezno samorazlivno izravnalno maso v deb. 1-10 mm + vezni sloj, z dobavo in polaganje  PVC podložnega profila 3/3 cm (ob stenah), tipske stenske obrobe v višini 10 cm ter (tanek) PVC zaključek, elektroprevodno lepilo,ipd.! 
V vsakemu prostoru je potrebno zajeti tudi omarico za meritve elektroprevodnosti v stenski izvedbi!
V ceni zajeti tudi predhodno izravnano  (1x nanos do 3 mm) in obrušeno podlago (zajeti kompletno v ceni) s specialnim  disperzijskim mikroarmiranim lepilom kot napr:: UZIN KE 66 ali KE 2000S ali enakovredno </t>
    </r>
    <r>
      <rPr>
        <u val="singleAccounting"/>
        <sz val="10"/>
        <rFont val="Arial"/>
        <family val="2"/>
        <charset val="238"/>
      </rPr>
      <t>ter čiščenje in zaključni premaz</t>
    </r>
    <r>
      <rPr>
        <sz val="10"/>
        <rFont val="Arial"/>
        <family val="2"/>
        <charset val="238"/>
      </rPr>
      <t xml:space="preserve">! 
Pred naročilom mora izbor tlaka potrditi naročnik oz. nadzorni organ!
Po končanem polaganju je potrebno  izvesti meritve el. upornosti in predložiti  elaborat meritev.
Vzorci talne obloge morajo biti barvno prilagojeni posameznemu sklopu (za vsak sklop je potrebno pisno soglasje investitorja)! 
Obračun v m2 tlorisne projekcije!
</t>
    </r>
  </si>
  <si>
    <t>CELJE,  2. 4. 2021 PREGLED</t>
  </si>
  <si>
    <t>SKUPAJ  (A+B+C+D+E):</t>
  </si>
  <si>
    <t>SKUPAJ (A+B+C+D+E) Z DDV :</t>
  </si>
  <si>
    <t>ELEKTRO INSTALACIJE SKUPAJ</t>
  </si>
  <si>
    <t>SIGNALNE IN KOMUNIKACIJSKE INSTALACIJE   - SKUPAJ</t>
  </si>
  <si>
    <t>INSTALACIJA TV</t>
  </si>
  <si>
    <t>VIDEO DOMOFON</t>
  </si>
  <si>
    <t>VIDEO NADZOR</t>
  </si>
  <si>
    <t xml:space="preserve">KLICNI IN KOMUNIKACIJSKI SISTEM </t>
  </si>
  <si>
    <t>MULTIMEDIJA</t>
  </si>
  <si>
    <t>JAVLJANJE POŽARA</t>
  </si>
  <si>
    <t>UNIVERZALNO OŽIČENJE</t>
  </si>
  <si>
    <t>SIGNALNE IN KOMUNIKACIJSKE INSTALACIJE</t>
  </si>
  <si>
    <t>A.</t>
  </si>
  <si>
    <t>MOČNOSTNE ELEKTRIČNE INSTALACIJE   - SKUPAJ</t>
  </si>
  <si>
    <t>DOVOD IN RAZVOD MOČI</t>
  </si>
  <si>
    <t>4</t>
  </si>
  <si>
    <t>RAZDELILCI</t>
  </si>
  <si>
    <t>3</t>
  </si>
  <si>
    <t>INSTALACIJSKI MATERIAL</t>
  </si>
  <si>
    <t>2</t>
  </si>
  <si>
    <t>RAZSVETLJAVA</t>
  </si>
  <si>
    <t>1</t>
  </si>
  <si>
    <t>MOČNOSTNE ELEKTRIČNE INSTALACIJE</t>
  </si>
  <si>
    <t>REKAPITULACIJA</t>
  </si>
  <si>
    <t>INSTALACIJA TV  - SKUPAJ</t>
  </si>
  <si>
    <t xml:space="preserve">OPOMBE : 
- Interni promo kanali delujejo samo v kombinaciji z DVB-T HD kompatibilnimi TV sprejemniki </t>
  </si>
  <si>
    <t>m</t>
  </si>
  <si>
    <t>Brezšivne plastificirane cevi, položene podometno, komplet s pritrdilnim priborom, fi 16 mm</t>
  </si>
  <si>
    <t xml:space="preserve">Drobni instalacijski material 
</t>
  </si>
  <si>
    <t>Zagon sistema</t>
  </si>
  <si>
    <t>FM/TV stenska vtičnica, IEC/IEC</t>
  </si>
  <si>
    <t>KABEL KOAKS. SAMOGASNI GI 17.8dB/800/100m</t>
  </si>
  <si>
    <t>Koaks.11mm,Al/PE/Al,56%SnCu,11dB@800MHz,črn</t>
  </si>
  <si>
    <t>F priključek za krimp. Za Koaks.11</t>
  </si>
  <si>
    <t>F priključek CRIMP za 6.6mm kable</t>
  </si>
  <si>
    <t>Zaključnu upor F 75 ohm</t>
  </si>
  <si>
    <t>4 vejni UBB odcepnik 14dB(5-2150MHz)mali</t>
  </si>
  <si>
    <t>2 vejni UBB delilnik (5-2150MHz) mali</t>
  </si>
  <si>
    <t>Distribucijski ojačevalnik, 124 dBuV, Lokalno napajan</t>
  </si>
  <si>
    <t>Plastična N/O ali P/O doza 15 * 11 * 07</t>
  </si>
  <si>
    <t>Omarica N/O kovinska 800x600x250mm</t>
  </si>
  <si>
    <t>Dobava in montaža materiala</t>
  </si>
  <si>
    <t>VIDEO DOMOFON  - SKUPAJ</t>
  </si>
  <si>
    <t xml:space="preserve">Montaža opreme:
- montaža, vezava in označevanje elementov na pripravljeno instalacijo,  
- spuščanje sistema v pogon,
- preizkus sistema,
- primopredaja sistema in poučitev uprabnika          </t>
  </si>
  <si>
    <r>
      <t>NHXMH-J 3x1,5mm</t>
    </r>
    <r>
      <rPr>
        <vertAlign val="superscript"/>
        <sz val="10"/>
        <rFont val="Arial CE"/>
        <family val="2"/>
        <charset val="238"/>
      </rPr>
      <t>2</t>
    </r>
  </si>
  <si>
    <t>FTP CAT 6</t>
  </si>
  <si>
    <t>Dobava in montaža kabla delno po kabelski polici, delno v IST kanalih, delno po priponah, delno podometno, ….., komplet</t>
  </si>
  <si>
    <t>Podnožje monitorja s slušalko - namizno</t>
  </si>
  <si>
    <t>Barvni video domofon v sestavi:
2x video kamera z pozivnim modulom 
1x video monitor
2x tipka
1x centrala videodomofona
enakovredno kot npr.: TCS</t>
  </si>
  <si>
    <t>VSTOPNA KONTROLA  - SKUPAJ</t>
  </si>
  <si>
    <t>Sistem mora biti prosto programabilen, tako da ima naročnik naknadno sam možnost preprogramiranja</t>
  </si>
  <si>
    <t>Opomba!</t>
  </si>
  <si>
    <t xml:space="preserve">-  parametriranje sistema,
- spuščanje sistema v pogon,
- preizkus sistema,
- primopredaja sistema in poučitev uprabnika          </t>
  </si>
  <si>
    <t>Delo na sistemu</t>
  </si>
  <si>
    <r>
      <t>UTP 4x2x0,6 mm</t>
    </r>
    <r>
      <rPr>
        <vertAlign val="superscript"/>
        <sz val="10"/>
        <rFont val="Arial CE"/>
        <family val="2"/>
        <charset val="238"/>
      </rPr>
      <t>2</t>
    </r>
  </si>
  <si>
    <t>Dobava in montaža kablov</t>
  </si>
  <si>
    <t xml:space="preserve">Preklopnik 2/1 za miš, tipkovnico in monitor </t>
  </si>
  <si>
    <t xml:space="preserve">16 x 10/100/1000 Port switch 
16-portno Fast Ethernet stikalo, 2x slot za mini Gbic. </t>
  </si>
  <si>
    <t>Vgradnja opreme v komunikacijsko vozlišče</t>
  </si>
  <si>
    <t>Električna ključavnica, trajna odprtost (DC12V)- majhna  poraba</t>
  </si>
  <si>
    <t xml:space="preserve">Vezava na obstoječi programski paket  za kontrolo pristopa, podpora različnih orabnikov, SQL baza, navidezno neomejeno število uporabnikov in čitalcev, različni komunikacijski kanali (RS485, LAN) za različne lokacije, , avtomatsko generiranje skupine pristopa, prosto programiranje makrojev za napredne uporabnike </t>
  </si>
  <si>
    <t>Brezkontaktna ISO kartica, 125kHz, H4000, s tiskom številke</t>
  </si>
  <si>
    <t>Tipka - gobica za odpiranje vrat (enostavno odpiranje)</t>
  </si>
  <si>
    <t xml:space="preserve">Čitalnik brezkontaktnih kartic (125kHz, H4000) čitalna razdalja 20cm, zunanje napajanje </t>
  </si>
  <si>
    <r>
      <t>Pristopni kontroler, dvokanalni, na katerega lahko priključimo</t>
    </r>
    <r>
      <rPr>
        <b/>
        <sz val="10"/>
        <rFont val="Arial CE"/>
        <charset val="238"/>
      </rPr>
      <t xml:space="preserve"> 2 vrata in 2 čitalca</t>
    </r>
    <r>
      <rPr>
        <sz val="10"/>
        <rFont val="Arial CE"/>
        <family val="2"/>
        <charset val="238"/>
      </rPr>
      <t>. Vmesnik Ethernet 10/100, podpora širokemu naboru čitalcev kartic RFID, pametnih kartic in magnetnih kartic. (kompatibilen obstoječem sistemu na območju UKC Maribor, enakovredno kot npr. Špica DOXCTR-2)</t>
    </r>
  </si>
  <si>
    <t>VSTOPNA KONTROLA</t>
  </si>
  <si>
    <t>VIDEO NADZOR   - SKUPAJ</t>
  </si>
  <si>
    <t xml:space="preserve">Prevozni in manipulativni stroški, drobni material, nepredvideno, </t>
  </si>
  <si>
    <t xml:space="preserve">Montaža opreme:
- montaža, vezava in naslavljanje elementov na pripravljeno instalacijo,  
- parametriranje sistema,
- preizkus sistema,
- spuščanje sistema v pogon,
- predaja sistema in poučitev uporabnika.                                                                                                                                                                                                                                                        </t>
  </si>
  <si>
    <t>I.C. 13,5mm</t>
  </si>
  <si>
    <t>Dobava in montaža instalacijske cevi za polaganje podomet</t>
  </si>
  <si>
    <t>UTP (4x2x0,22 mm2) CAT 6</t>
  </si>
  <si>
    <t xml:space="preserve">Dobava in montaža kabla v IST ceveh, komplet </t>
  </si>
  <si>
    <t>Patch kabli l=3m</t>
  </si>
  <si>
    <t>Patch kabli l=0,5m</t>
  </si>
  <si>
    <t>Mrežni delilnik (patch panel) 24 x RJ45 priključkov, 19"</t>
  </si>
  <si>
    <t>Mrežno stikalo (switch) 16 portno Industrijsko oblikovano mrežno stikalo, Gigabit PoE + Switch. 16x 10/100 Mbps PoE Ethernet ports.2x Gigabit uplink Ethernet port in 2x Gigabit uplink SFP optični port.Vsak port omogoča do 30W izhodne moči, max. 380W. (Npr. UTEPO UTP7216E-POE)</t>
  </si>
  <si>
    <t>Trdi disk WD 6TB SATA 4, 64MB WD20PURX</t>
  </si>
  <si>
    <t>IP snemalna naprava HiK 8-CH , H265,, H264, H264+, do 8MP resolution recording, Max 16x IP kamere, izhod HDMI 4K(3840 x 2160 ) &amp; VGA  resolucije , 2 x SATA interface ( HDD do 6Tb ), brez HDD , 1x USB 2.0 in 1 x USB  3.0 , Alarm In/Out - 4/1 , Onvif , podpira tudi Android , iPAD2 , Iphone (kot npr. DS-7616NI-K2)</t>
  </si>
  <si>
    <t>Podnožje kamere (kot npr. DS-DS-1280ZJ-DM18)</t>
  </si>
  <si>
    <t xml:space="preserve">IP camera HiK 4 megapixel , Dome Outdoor, 1/3" Progressive CMOS,H265+, H265, H264+ H264 ,  2560x1440@30fps, 2,8 mm lens  , auto-iris, 0.01 Lux@F1.2,  0 Lux@IR, ICR, do 30m IR Range, outdoor IP67 IK10, SLOT za SD kartico do 128Gb, DC12V/PoE, 3D DNR, WDR 120dB , BLC , Onvif, (kot npr. HIKVISION DS-2CD 2143G0-I ) </t>
  </si>
  <si>
    <t xml:space="preserve">VIDEO NADZOR </t>
  </si>
  <si>
    <t>KLICNI IN KOMUNIKACIJSKI SISTEM  - SKUPAJ</t>
  </si>
  <si>
    <t xml:space="preserve">Transportni stroški
</t>
  </si>
  <si>
    <t xml:space="preserve">Načrt izvedenih del
</t>
  </si>
  <si>
    <t xml:space="preserve">Šolanje uporabnika, navodila za uporabo
</t>
  </si>
  <si>
    <t>Spuščanje v pogon, preizkus delovanja</t>
  </si>
  <si>
    <t xml:space="preserve">Konfiguracija sistema po želji porabnika, vključitev in integracija v obstoječi sistem, konfiguracija grafičnih elementov v programu mediGraph
</t>
  </si>
  <si>
    <t xml:space="preserve">Montaža in vezava elementov  </t>
  </si>
  <si>
    <t>Drobni instalacijski material, slepi pokrovi…</t>
  </si>
  <si>
    <r>
      <t xml:space="preserve"> plastična rebrasta cev Ø</t>
    </r>
    <r>
      <rPr>
        <sz val="9"/>
        <rFont val="Arial Narrow"/>
        <family val="2"/>
        <charset val="238"/>
      </rPr>
      <t>32mm</t>
    </r>
  </si>
  <si>
    <r>
      <t xml:space="preserve"> plastična rebrasta cev Ø</t>
    </r>
    <r>
      <rPr>
        <sz val="9"/>
        <rFont val="Arial Narrow"/>
        <family val="2"/>
        <charset val="238"/>
      </rPr>
      <t>16mm</t>
    </r>
  </si>
  <si>
    <t xml:space="preserve"> F/FTP cat 6</t>
  </si>
  <si>
    <t xml:space="preserve"> NHXH  2x4 mm²</t>
  </si>
  <si>
    <t xml:space="preserve"> IY(St)Y 2x2x0.6 mm</t>
  </si>
  <si>
    <t xml:space="preserve"> IY(St)Y 4x2x0.6 mm</t>
  </si>
  <si>
    <t xml:space="preserve"> IY(St)Y 8x2x0.6 mm</t>
  </si>
  <si>
    <t xml:space="preserve"> IY(St)Y 10x2x0.6 mm</t>
  </si>
  <si>
    <t xml:space="preserve"> IY(St)Y 4x2x0.8 mm</t>
  </si>
  <si>
    <t>Telekomunikacijski vodnik s plastično izolacijo in Cu vodnikom HALOGENFREE</t>
  </si>
  <si>
    <t>Ohišje za napajalnik in/ali TCP/IP prehod
Prazna ohišje s standardno DIN-letev 35 x 15 mm za
montaža centralnih modulov/komponent.
Funkcijske lastnosti:
- možna montaža DIN letve
- dimenzije (ŠxVxG)  400 x 432 x 185 mm
- teža 3.1 kg</t>
  </si>
  <si>
    <t xml:space="preserve">Napajalnik 230VAC/27VDC-9A
Napajenje sistem z SELV (varnostno ekstra nizko napetostjo), prilagojen zahtevam klicnih sistemov.
Funkcijske lastnosti:
- vhod: 230VAC, 1.2A, 47-63Hz
- izhod: 27VDC, 9A (kratkostični tok 10.7 A), SELV (razred zaščite III)
- galvanska ločitev izhoda od ohišja in omrežja
- stabilizirana napetost, zaščita pred kratkim stikom
- izpolnjuje varnostni standard: VDE 0834, EN 62368-1
- izpolnjuje EMC standard: EN 61000-6-1, EN 61000-6-3
- stopnja varnostne zaščite: I
- IP zaščita: IP20
Sestava:
- dimenzije (ŠxVxG) 70x133x136 mm
- pritrditev na standardno DIN letvico  </t>
  </si>
  <si>
    <t>TCP/IP prehod 
Je glavna enota oddelka, ki nadzira delovanje vseh LON modulov na oddelku in povezuje LON podatkovno vodilom znotraj oddelkov z LAN vodilom med oddelki in Care Com strežnikom. Vključuje tudi funkcije drugih LON elementov in s tem dodatno povečuje funkcionalnost sistema.
Funkcijske lastnosti:
- povezava z drugimi TCP/IP vmesniki preko LON ali LAN
- 2 LON podatkovna segmenta
- galvasnko ločen podatkovni ojačevalnik za posamezni segment
- kontrolna enota za govorno komunikacijo znotraj oddelka ali med oddelki 
- stikalo za LAN vrata 1, 2 in 3
- nadzor do 119 elementov oddelka
- nadzor do 10 elementov centralnega omrežja, ki so dodeljeni TCP/IP prehodu
- spominski prostor za konfiguracijske podatke oddelka
- govorna komunikacija med oddelku po VoIP, maksimalno dve povezavi preko posameznega prehoda
- 5 analognih audio kanalov znotraj oddelka, 1 audio kanal za centralno omrežje
- RS232 vrata
- RS485 vrata
- 4 brezpotencialni vhodi
- 1 izhod za prikaz napake
- konfiguracija prek programskega paketa ZetLon in NetInst
- potrebuje permanenten IP naslov
Sestava:
- montaža na standardno DIN letev 35x7.5 mm
- napajanje 24 VDC/max. 12 A
- tokovna poraba TCP/IP prehoda: 190 mA v mirovanju, 350 mA v aktivnem stanju
- izpolnjuje zahteve standarda DIN VDE 0834 del 1 in del 2
- IP zaščita: IP 00
- dimenzije (ŠxVxG) 246x50x128 mm
- ohišje iz ABS plastike zelene barve</t>
  </si>
  <si>
    <t>Nadometno distribucijsko ohišje
Nadometno ohišje za montažo sobne elektronike in vezavo podatkovnega vodila.
Funkcijske lastnosti:
- zaščita inštalacije pred zunanjimi vplivi (kemijskimi, toplotnimi ipd.)
Sestava:
- IP zaščita: IP20
- ohišje/pokrov iz bele ABS plastike RAL 9010
- vijačna pritrditev pokrova
- dimenzije (ŠxV) 110x150x75 mm</t>
  </si>
  <si>
    <t xml:space="preserve">Adapter za medicinsko letev
Adapter za montažo (namestitev) nosilca ročnega tipkala na medicinsko letev.
Funkcijske lastnosti:
- montaža nosilca na medicinsko letev
Sestava:
- kovinski nosilec v beli barvi (RAL 9016) </t>
  </si>
  <si>
    <t xml:space="preserve">Nosilec ročnega tipkala
Nosilec za hranjenje VarioLine ročnih tipkal tipkal. Montaža je mogoča na steno ali posteljno omarico.
Funkcijske lastnosti:
- hranjenje VarioLine prenosnih tipkal
- v povezavi z nosilcem se poveča jakost audio signala na aparatu pacienta
Sestava:
- ohišje iz bele protimikrobne ABS plastike (RAL 9016) </t>
  </si>
  <si>
    <t>Ročno tipkalo 1KT, 2LT
Ročno tipkalo za aktiviranje klica in upravljanje drugih zunanjih naprav (luči).
Funkcijske lastnosti:
- DIN VDE nadzorovanje klicnega panela
- otipljiva 3D folijska tipkovnica, tipke so delujoče po celotni površini
- kontrola luči prek relejev skladno z DIN EN 60669-2-1/2 in uporabo SELV napetosti  
- 15 polni Sub-D konektor, ki se iz vtičnice izvleče iz vseh strani
- izpolnjuje zahteve standarda DIN VDE 0834 del 1 in del 2
- področje zaščite: A
- IP zaščita: IP 54
Sestava:
- folijska 3D membranska tipkovnica
- rdeča tipka za klic sestre z VDE nadzorom 
- osvetljevalni in pomirjevalni svetlobni indikator
- rumeni tipki za vklop bralne in splošne razsvetljave
- 3 m fleksibilni kabel s sub-D 15 polnim konektorjem
- ohišje folijska tipkovnica, kabel, vtikač izdelan iz protimikrobnega materialal 
- dimenzije (ŠxVxG) 62x134x20 mm
- teža 147g
- ohišje/pokrov iz bele protimikrobne ABS plastike (RAL 9016)
- odporno na čistila uporabljena v zdravstvu</t>
  </si>
  <si>
    <t>Panel reseta
Panel za prekinitev klica namenjen za priklop na vhodno klicno linijo sobne elektronike.
Funkcijske lastnosti:
- zelena tipka s simbolom za prekinitev
- osvetljevalni in pomirjevalni svetlobni indikator
- IP zaščita: IP 40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</si>
  <si>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in reseta
Panel za aktiviranje in prekinitev klica namenjen za priklop na vhodno klicno linijo sobne elektronike.
Funkcijske lastnosti:
- rdeča klicna tipka s simbolom sestre
- zelena tipka s simbolom za prekinitev
- osvetljevalni in pomirjevalni svetlobni indikator
- IP zaščita: IP 40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</si>
  <si>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potezni
Klicni panel za aktiviranje klica prek vrvice namenjen za priklop na vhodno klicno linijo sobne elektronike.
Funkcijske lastnosti:
- tipkalo z aktiviranjem klica prek vrvice
- 3 m rdeča vrvica z dvema rdečima ročajema, protimikrobna 
- pomirjevalni svetlobni indikator
- funkcijske lastnosti panela se nastavijo z ustreznimi vtičniki
- IP zaščita: IP 42
- izpolnjuje zahteve standarda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</si>
  <si>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Panel klica
Klicni panel za aktiviranje klica namenjen za priklop na vhodno klicno linijo sobne elektronike.
Funkcijske lastnosti:
- rdeča klicna tipka s simbolom sestre
- osvetljevalni in pomirjevalni svetlobni indikator
- IP zaščita: IP 42
- izpolnjuje zahteve DIN VDE 0834 del 1 in del 2
Sestava:
- podomentne izvedbe za montažo na dozo fi60mm z vijaki za montažo elementov
- ohišje/pokrov iz bele protimikrobne ABS plastike (RAL 9016)
- brezvijačna pritrditev pokrova
- odporno na čistila uporabljena v zdravstvu
- dimenzije (ŠxV) 80x80x13 mm</t>
  </si>
  <si>
    <t>- funkcija gumba prisotnost je mogoče konfigurirati s konfiguracijskim programskim orodjem
- elektronika za kontrolo in eveluacijo:
6 enakovrednih, prosto nastavljivih klicnih linij za priklop klicnih panelov za postelje, sobo, sanitarni prostor skupaj z osvetljevalnim in pomirjevalnim svetlobnim indikatorjem
kontrolo in eveluacijo šestih barvnih svetlobnih polj sobne signalne svetilke
kontrolo eksternega zvočnika (na primer za toaletni prostor)
- posodobitev strojnega programa preko USB vrat s pomočjo USB flash pomnilnika (tip mini-B)
- izpolnjuje zahteve standarda DIN VDE 0834 del 1 in del 2
Sestava:
- integriran širokopasovni zvočnik in mikrofon
- barvni grafični na dotik občutljiv prikazovalnik v velikosti 5x8 cm z ločljivostjo 320x240 točk 
- membranska tipkovnica z:
klicno tipko, rdeče barve, z osvetljevalnim in pomirjevalnim LED svetlobnim indikatorjem
tipko prisotnosti , zelene barve, z osvetljevalnim in pomirjevalnim LED svetlobnim indikatorjem
tipko prisotnosti , rumene barve, z osvetljevalnim in pomirjevalnim LED svetlobnim indikatorjem
prosto nastavljivo klicno tipko, modre barve s simbolom S, z osvetljevalnim in pomirjevalnim LED svetlobnim indikatorjem (za posebne klice, na primer reanimacijo)
tipka za odgovor/sprejem, sive barve, z LED indikatorjem
LED svetlobni indikator za prikaz aktivnih klicev
- integriran RFID sprejemnik v skladu z ISO/IEC 15693, frekvenca 13.56 MHz
- USB vrata (tip mini-B) za posodobitev strojnega programa
- IP zaščita: IP40
- dimenzije (ŠxVxG) 95x218x21 mm
- ohišje iz bele protimikrobne ABS plastike (RAL 9016)</t>
  </si>
  <si>
    <t xml:space="preserve">Sobni komunikacijski terminal CT Touch
Komunikacijski terminal za prostoročno govorno komunikacijo na nivoju sobe in na nivoju postelje z barvnim prikazovalnikom občutljivim na dotik. 
Prikazuje vse aktivirane klice ravrščene po prioriteti in kronološkem zaporedju. Vrste (kategorije) klica se na prikazovalniku ločijo vizualno in akustično. Prikazovalnik ima možnost programskega selekcioniranja (filtriranja) posameznih vrst (kategorij) klicev. Na dotik občutljiv prikazovalnik omogoča izvajanje operacij v odvisnosti od trenutnega stanja. Vgrajen RFID sprejemnik omogoča identifikacijo osebja v bolniški sobi in hkrati aktiviranje prisotnosti osebja v sobi.
Funkcijske lastnosti:
- adresni LON modul s kontrolno elektroniko za vse sobne klicne panele
- govorna komunikacija v vse prostore z aktivno prosotnostjo in sprejetim klicem
- govorna komunikacija v vse prostore ali postelje, ki so del klicnega sistema
- prikaz vseh klicev, sporočil, sprejetih klicev in prisotnosti. Barva ozadja na prrikazovalniku je odvisna od kategorije aktivnega klica (napr. klic reanimacije ima modro ozadje)
- sprejem klica z govorno komunikacijo
- govorna obvestila na celoten sistem, določen oddelek, prostor z aktivno prisotnostjo
- funkcija telefonskega aparata (klicni sistem mora biti povezan s sistemom telefonije) 
- nastavitev časovnika za klicne linije
- nastavljivi gumbi in bližnjice na prikazovalniku za hitrejše doseganje pogosto uporabljenih funkcij. Hkrati tudi za definiranje statusa sobe (umazana, soba v čiščenju)
- intuitivno upravljanje s prikazovalnikom občutljivim na dotik
- integrirana RFID antena registrira brezstično RFID kartico v bližini terminala. Informacija o kartici se posreduje strežniku za arhiviranje dogodkov sistema.
- brezstične kartice so lahko definirane za aktiviranje prosotnosti 1, prisotnost 2, servis ali prisotnost zdravnika
- brezstične definirane kot prosotnosti 1 ali prisotnost 2 omogočajo osebju aktiviranje 
prisotnosti
- listanje in obdelava prikazaih klicev
- prostoročna govorna komunikacija
- filter za različne kategorije klicev
- prikaz aktiviranih prisotnosti oddelka
- selektiven prikaz in posredovanje vseh morebitnih napak
- vklop/izklop združevanj med oddelki in skupinami
- tronivojsko nastavljanje glasnosti brnala za opozarjanje na klic v okviru dotičnega oddelka
- seznam: prisotnosti, sporočil, shranjenih klicev, napak
</t>
  </si>
  <si>
    <t>Montažno priključno podnožje
Montažno podnožje s priključnim modulom za priključitev in montažo sobnega LON terminala na podometno dozo S2 ali E2.
Služi kot distibutor za priključitev sobnih klicnih panelov, sistemskega vodila in RS 485 vodila.
Funkcijske lastnosti:
- podnožje iz bele ABS plastike (RAL 9016)
Sestava:
- dimenzije (ŠxVxD) 92x213x25 mm</t>
  </si>
  <si>
    <t xml:space="preserve">LED signalna svetilka z elektroniko, dome
Vizualno signalizira aktivirane klice v sobi.  S štirimi barvnimi polji signalizira aktivirano prisotnost, klic in napako na hodniku in sicer:
- z belim barvnim poljem signalizira aktiviran klic v sanitarno toaletnih prostorih (wc, tus)
- z rdečim barvnim poljem signalizira aktiviran klic v sobi
- z zelenim barvnim poljem signalizira aktivirano prisotnost medicinsko negovalnega osebja  
- z rumenim barvnim poljem signalizira aktivirano prisotnost višjega medicinskega osebja
Kontrolna elektronika vgrajena v ozadje svetilke služi komunikaciji med paneli v sobi in sistemskim podatkovnim vodilom, po katerem se prenašajo vsi sistemski podatki.
Funkcijske lastnosti:
- pet svetilnih barvnih polja za vizualni prikaz prisotnosti, klicev in napak na hodniku
- kontrolna elektronika deluje kot distributer za sobne panele
- osem prosto programabilnih nadzorovanih vhodov in izhodov za priklop klicnih panelov v skladu z DIN VDE 0834
- osem izhodov za pomirjevalni svetlobni indikator vsake klicne linije za nedvoumno vizualno indikacijo klica v prostoru
- serijski vmesnik za kontrolo senzorjev LF in IR, ter celičnih terminalov
- 5 izhodov za vizualno signaliziranje z LED svetilko
- 2 izhoda za akustično signaliziranje inteernega in eksternega brnala
- delovno napetostno območje od 19 do 28 VDC
- tokovna poraba 20mA v mirovanju
- izpolnjuje zahteve standarda DIN VDE 0834 del 1 in del 2
Sestava:
- sobna kontrolna elektronika (8  vhodnih klicnih linij, 5 izhodov za vizualno signaliziranje, 2 izhoda za akustično signaliziranje) 
- dimenzije (ŠxVxG) 90x110x46 mm
- ohišje iz bele protimikrobne ABS plastike (RAL 9016) , prozoren pokrov, montažno podnožje iz ABS plastike (RAL 1013)
</t>
  </si>
  <si>
    <t>LED signalna svetilka brez elektronike, dome
Služi vizuelnemu prikazu aktiviranih prisotnosti, klicev in napak na klicnih linijah skladno s standardom DIN VDE 0834.
Funkcijske lastnosti:
- štiri barvna polja za vizualno signalizacijo z LED (belo, rdeča, zeleno, rumeno)
- četrto polje lahko signalizira dve barvi
  rumeno kot prisotnost
  modro kot reanimacijo
- delovno napetostno območje od 19 do 28 VDC
- tokovna poraba 20mA/LED
- izpolnjuje zahteve standarda DIN VDE 0834 del 1 in del 2
Sestava:
- dimenzije (ŠxVxG) 90x110x46 mm
- ohišje iz bele protimikrobne ABS plastike (RAL 9016) , prozoren pokrov, montažno podnožje iz ABS plastike (RAL 1013)</t>
  </si>
  <si>
    <t>Priključni set za NCS
Priključni set vsebuje povezovalni kabel za priklop NCS terminala na LON podatkovno vodilo z vtičnim panelom.
Sestava:
- panel vtičnice LON
- povezovalni kabel dolžine 1,5m; rdeče barve</t>
  </si>
  <si>
    <t>Namizni set za NCS
Služi kot montažni pribor za namizno izvedbo NCS terminala.
Funkcijske lastnosti:
- namizna namestitev NCS terminala
- priklop NCS terminala (LON, LAN)
Sestava:
- ohišje iz bele protimikrobne ABS plastike (RAL 9016)
- priključna pliščica 1xRJ10, 1xRJ45, 1xRJ45 s kovinskim oklopom</t>
  </si>
  <si>
    <t>Nadzorni terminal NCS touch
Služi prikazovanju aktiviranih/sprejetih klicev in njihove obdelave. Terminal prikazuje vse informacije o aktiviranih klicih, sporočilih, alarmih in napakah v sistemu. Omogoča govorno komunikacijo s klicočim pacientom in hkrati omogoča naslavljanje (klicanje) vseh sob bodisi, da so te označene s številkami ali tudi samo črkami. Glavne funkcije so izvedljive preko fizičnih tipk na terminalu, funkcionalno pogojene tipke pa so dosegljive na zaslonu občutljivem na dotik. Funkcionalnost in delovanje omenjenega terminala je nastavljiva s programskim orodjem ZetLon/NetInst.
Funkcijske lastnosti:
- listanje in obdelava prikazaih klicev
- sprejem/shranjevanje klicev
- govorna komunikacija v diskretnem ali prostoročnem načinu 
- filter za različne kategorije klicev
- prikaz aktiviranih prisotnosti oddelka
- selektiven prikaz in posredovanje vseh morebitnih napak
- nadzor sistemskih elementov dotičnega oddelka
- vklop/izklop združevanj med oddelki in skupinami
- izvajanje prednastavljenih povezav med oddelki in skupinami
- upravljanje prenosnih sprejemniko
- dodeljevanje sob/prostorov različnim negovalnim skupinam
- lahko deluje kot telefon
- tronivojsko nastavljanje glasnosti brnala za opozarjanje na klic v okviru dotičnega oddelka
- seznam: prisotnosti, sporočil, shranjenih klicev, napak
- sprememba dnevnih sprememb v nastavitvi sistema
- zaščita menujev z geslom
- možnost aktiviranje 5 izhodov
- možnost odpiranja vhodnih vrat z eno izmed tipk 
- možnost stenske ali namizne namestitve
- izpolnjuje EMC standard: EN 61000-6-1, EN 61000-6-3
- izpolnjuje zahteve standarda DIN VDE 0834 del 1 in del 2
Sestava:
- osvetljen barvni prikazovalnik občutljiv na dotik 320x240 točk,  
- rdeča klicna tipka s simbolom sestre s pomirjevalnim svetlobnim indikatorjem
- 3 funkcijske tipke (vstop v menu, listanje, potrjevanje, shranjevanje, izbiro...)
- zelena tipka s simbolom prisotnostia (Prisotnost 1) s pomirjevalnim svetlobnim indikatorjem
- slušalka
- vgrajen zvočnik in mikrofon
- USB vrata (tip mini-B) za posodobitev glavnega programa
- IP zaščita: IP40
- dimenzije (ŠxVxG) 171x63x200 mm
- ohišje iz bele protimikrobne ABS plastike (RAL 9016)</t>
  </si>
  <si>
    <t>MULTIMEDIJSKA OPREMA - SKUPAJ</t>
  </si>
  <si>
    <t>OPREMA ZA PRIKAZOVANJE ČASA - SKUPAJ</t>
  </si>
  <si>
    <t>Nastavitev ur, zagon , programiranje na izvedeno instalacijo in montirane ure</t>
  </si>
  <si>
    <t>6</t>
  </si>
  <si>
    <t>Izvedba instalacije  in montaža ur ( elektro izvajalec)</t>
  </si>
  <si>
    <t>5</t>
  </si>
  <si>
    <t xml:space="preserve">Kabel NHXMH 2 x 1,5 mm2  za ure                                       </t>
  </si>
  <si>
    <t>Dvostranska  relejskaminutna ura Fi 300  2VME-31 z nosilcem</t>
  </si>
  <si>
    <t>Enostranska  relejskaminutna ura Fi 300 VME-31</t>
  </si>
  <si>
    <t>Matična ura s programatorjem HMPE700 + TR11 DCF Sprejemnik točnega časa</t>
  </si>
  <si>
    <t>OPREMA ZA PRIKAZOVANJE ČASA</t>
  </si>
  <si>
    <t>MULTIMEDIJSKA OPREMA PREDAVALNICE - SKUPAJ</t>
  </si>
  <si>
    <t>manipulativni stroški</t>
  </si>
  <si>
    <t>zagon sistema, testiranje</t>
  </si>
  <si>
    <t>montaža elektro platna</t>
  </si>
  <si>
    <t>montaža videoprojektorja</t>
  </si>
  <si>
    <t>montaža zvočnikov</t>
  </si>
  <si>
    <t>konektiranje kablov</t>
  </si>
  <si>
    <t xml:space="preserve">Izdelava šibkotočne instalacije v predpripravljenih instalacijskih poteh   </t>
  </si>
  <si>
    <t>12</t>
  </si>
  <si>
    <t>Avdio kabel mini jack 3,5 - 2xRCA  1,5m</t>
  </si>
  <si>
    <t>NHXMH 2 x 1,5 mm2, beli</t>
  </si>
  <si>
    <t>NHXMH 3 x 1,5 mm2, beli</t>
  </si>
  <si>
    <t xml:space="preserve">UTP Cat 5E </t>
  </si>
  <si>
    <t>Tasker C118</t>
  </si>
  <si>
    <t>HDMI kvaliteten kabel  High speed 1,5 m - M/M</t>
  </si>
  <si>
    <t>Instalacijska dela in montaža</t>
  </si>
  <si>
    <t>11</t>
  </si>
  <si>
    <t>Office 19</t>
  </si>
  <si>
    <t>10</t>
  </si>
  <si>
    <t>Prenosni računalnik 250 G7 I3-7020U/4GB/256GB HP
Prenosnik HP 250 G7 poganja procesor Intel Core i3-7020U, ki deluje s frekvenco 2,3 GHz. Pri tem mu pomaga 4 GB (1x 4 GB) DDR4 rama. Za podatke je na voljo 256 GB SSD. Za prikaz na zaslonu diagonale 39,6 cm (15,6'') z ločljivostjo 1920x1080 (anti-glare) skrbi grafična kartica Intel HD Graphics 620. Na računalniku je nameščen operacijski sistem Windows 10 Home. Garancija je 1 leto.ID: 620467</t>
  </si>
  <si>
    <t>9</t>
  </si>
  <si>
    <t>TV  sprejemnik 49UH603V UHD 4K TV LG, komplet  s stenskim nosilcem</t>
  </si>
  <si>
    <t>8</t>
  </si>
  <si>
    <t xml:space="preserve">PB 720  nadometni dvosistemski zvočnik 30W/8 Ohm, beli, </t>
  </si>
  <si>
    <t>7</t>
  </si>
  <si>
    <t xml:space="preserve">Click Share Mini set,( Barco CSE200 ) komplet brezžični prenos v FUL-HD -slika in zvok, sprejemnik 5,5 GHz, oddajniki- (1 kos v kompletu) za priklop na izhod USB na računalniku ( primeren za vse računalnike) , brez posebne instalacije kakršnega koli softwerja ali vpisovanja IP številk, ključek- oddajnik ima velik gumb, ko ga vtaknemo v USB računalnika, se pojavi ikona, katero kliknemo in smo že povezani. </t>
  </si>
  <si>
    <t>TA-50 avdio ojačevalnik mini it+zvedbe, vhod za zvok iz računalnika in  brezžični mikrofon, 2x 20W/4 Ohm, montaža nad spuščenim stropom.</t>
  </si>
  <si>
    <t>Elektromotorno platno 200 x 150 cm, bela Al kaseta, krmiljeno iz enote za avtomatizirano delovanje sistema</t>
  </si>
  <si>
    <t>SVA1200/V- enota za avtomatizirano delovanje videoprojektorja in elektro platna, kontrola vklopa/zakasnjenega izklopa, zamenjava vhodov z zunanjo tipko ( montaža nad spuščenim stropom).</t>
  </si>
  <si>
    <t>Stropni nosilec za videoprojektor  40-70 cm</t>
  </si>
  <si>
    <t>FUL-HD  videoprojektor  3500 ANSI lumnov, VGA, HDMI, RS232, avdio IN/OUT, daljinska komanda, ohišje v beli barvi  ( DH268)</t>
  </si>
  <si>
    <t>MULTIMEDIJSKA OPREMA SEJNE SOBE</t>
  </si>
  <si>
    <t>KLICNI SISTEM OZVOČENJA   - SKUPAJ</t>
  </si>
  <si>
    <t>Priklop  klicnega sistema na izvedeno instalacijo, montirane zvočnike, nastavitve, zagon</t>
  </si>
  <si>
    <t>Vgradnja  stropnih zvočnikov ,izdelava  izreza  v stropu</t>
  </si>
  <si>
    <t>RJ-45 vtičnica ( za parapetni kanal) v izbranem programu (Gewiss..)</t>
  </si>
  <si>
    <t>Izdelava instalacije</t>
  </si>
  <si>
    <t xml:space="preserve">NHXMH-2x1,5 mm2                                                                   </t>
  </si>
  <si>
    <t xml:space="preserve">FTP CAT 6A    kabel   za mikrofone                                 </t>
  </si>
  <si>
    <t>Instalacijski materiali in dela  ( dobavi in vgradi elektro izvajalec)</t>
  </si>
  <si>
    <t>SNZ2110  vgradni stropni zvočnik za spuščene stropove  10/ 5W/100V, 80Hz-18kHz, max. SPL 104 dB, bele barve-SEA.</t>
  </si>
  <si>
    <t>RJ-45 delilnik  8-delni , spojen paralelno, 1 HE</t>
  </si>
  <si>
    <t>SNO1340/M  klicni mikrofonski pult  s tipko za klic, rdečo (zasedeno) in zeleno (prosto) LED za  indikacijo  delovanja sistema, 2,5 m kabla z RJ-45 konektorjem za priklop na sistem</t>
  </si>
  <si>
    <t xml:space="preserve">SNK 1100  klicna naprava  100W/100V , vhod RJ-45 za klicne pulte z indikacijo zasedenosti sistema  </t>
  </si>
  <si>
    <t>KLICNI SISTEM OZVOČENJA</t>
  </si>
  <si>
    <t>OPREMA SPLOŠNEGA IN POŽARNEGA OZVOČENJA   - SKUPAJ</t>
  </si>
  <si>
    <t>manipulativni stroški, dokumentacija</t>
  </si>
  <si>
    <t>Drobni priključni in potrošni material</t>
  </si>
  <si>
    <t>Dobava  vgradnih doz Fi 60 ( globoke) in vgradnja regulatorjev glasnosti</t>
  </si>
  <si>
    <t xml:space="preserve">FTPCAT6A kabel                                                           </t>
  </si>
  <si>
    <t xml:space="preserve">NHXMH 3 x 1,5 mm2   kabel za zvočnike                          </t>
  </si>
  <si>
    <t xml:space="preserve">NHXMH 2 x 1,5 mm2   kabel za zvočnike                          </t>
  </si>
  <si>
    <t xml:space="preserve">Priklop opreme na postavljeno in označeno instalacijo, montirane zvočnike , drobni instalac. materiali, zagon opreme,nastavitve, dokumentacija , navodila za uporabo,  poučitev uporabnika.  </t>
  </si>
  <si>
    <t>SNA1040T - lokalni regulator glasnosti , 30W/100V, za dozo Fi 60, za TEM program.</t>
  </si>
  <si>
    <t>BC006   stenski polkrožni zvočnik  6W/100V, beli</t>
  </si>
  <si>
    <t>SNZ2110   vgradni dvosistemski stropni zvočnik  10/5W/100V, 80Hz-18kHz, bele barve, max SPL 104 dB,  (SEA) .</t>
  </si>
  <si>
    <t xml:space="preserve">SNO1330/A   namizni mikrofon za obvestila  -  2,5m kabla z RJ-45 konektorjem </t>
  </si>
  <si>
    <t>10HE/19"   vgradno ohišje dim. šxvxg 520 x 500 x 450 mm, črne barve, komplet ožičeno .</t>
  </si>
  <si>
    <t>SPM1500 - kontrolna enota z monitorskim zvočnikom</t>
  </si>
  <si>
    <t>SPU1200/K mrežno napajalno polje 230V z enoto za mehki zagon.</t>
  </si>
  <si>
    <t>SVA1200/10 - enota za predposneta požarna  obvestila, vklop ročno s ključem  ali    iz požarne centrale.</t>
  </si>
  <si>
    <t>Internetni radio in USB/mp-3 predvajalnik- za 19" vgradnjo PMR4000MKII</t>
  </si>
  <si>
    <t>SNO1112 mikser  predojačevalnik/ojačevalnik 200W, vhod  za aktivne  mikrofone na RJ-45 , radio, CD, AUX, LED-VU, panelni, ločena regulacija barve zvoka, vhod za program iz centralne naprave ozvočenja , 2 regulirana  izhoda , 2x izhodi preko stikal, 100V.</t>
  </si>
  <si>
    <t>Centralna naprava ozvočenja , v sestavi:</t>
  </si>
  <si>
    <t>OPREMA SPLOŠNEGA IN POŽARNEGA OZVOČENJA</t>
  </si>
  <si>
    <t>JAVLJANJE POŽARA    - SKUPAJ</t>
  </si>
  <si>
    <t>Pregled požarnega sistema s strani pooblaščene osebe in izdaja potrdila za sistem do 200 javljalcev</t>
  </si>
  <si>
    <t>Storitev</t>
  </si>
  <si>
    <t>32</t>
  </si>
  <si>
    <t>Sodelovanje tehnika na pregledu s strani pooblaščene osebe (Ekosystem, IVD,...)</t>
  </si>
  <si>
    <t>Delo</t>
  </si>
  <si>
    <t>31</t>
  </si>
  <si>
    <t>Poučitev uporabnika in primopredaja sistema uporabniku</t>
  </si>
  <si>
    <t>30</t>
  </si>
  <si>
    <t>Programiranje sistema</t>
  </si>
  <si>
    <t>29</t>
  </si>
  <si>
    <t>Zagon sistema in poizkusno delovanje</t>
  </si>
  <si>
    <t>28</t>
  </si>
  <si>
    <t>Finomontaža, vezava, adresiranje in označevanje (adresnih vmesnikov, VK, ostalo,..) na položne instalacije</t>
  </si>
  <si>
    <t>27</t>
  </si>
  <si>
    <t>Finomontaža, vezava, adresiranje in označevanje (avtomatskih in ročnih javljalnikov, siren) na položene instalacije</t>
  </si>
  <si>
    <t>26</t>
  </si>
  <si>
    <t>Finomontaža centrale, napajalnika, oddaljenega prikazovalnika, komunikacijskega modula,...</t>
  </si>
  <si>
    <t>25</t>
  </si>
  <si>
    <t>Testiranje instalacij, nadzor nad polaganjem</t>
  </si>
  <si>
    <t>24</t>
  </si>
  <si>
    <t>Razvodna doza n/o 80x80 s sponkami.</t>
  </si>
  <si>
    <t>Razvodna doza 80x80 s sponkami</t>
  </si>
  <si>
    <t>23</t>
  </si>
  <si>
    <t>Cev fleksi 16 -oranžna (3 kabli)</t>
  </si>
  <si>
    <t>Cev fleksi 16</t>
  </si>
  <si>
    <t>22</t>
  </si>
  <si>
    <t>PN cev 16 (3 kabli)</t>
  </si>
  <si>
    <t>PN cev 16</t>
  </si>
  <si>
    <t>21</t>
  </si>
  <si>
    <t>Kanal NIK 17/17</t>
  </si>
  <si>
    <t>NIK 17/17</t>
  </si>
  <si>
    <t>20</t>
  </si>
  <si>
    <t>Kabel PPL 3x1,5 mm2, napajalni</t>
  </si>
  <si>
    <t>NHXMH 3x1,5 mm2</t>
  </si>
  <si>
    <t>19</t>
  </si>
  <si>
    <t>Kabel Iy(St)y 2x2x0,8 mm2, senzorski - za požarne sisteme, halogenfree</t>
  </si>
  <si>
    <t>Iy(St)y 2x2x0,8 mm2</t>
  </si>
  <si>
    <t>18</t>
  </si>
  <si>
    <t>Kabel Iy(St)y 1x2x0,8 mm2, senzorski - za požarne sisteme, halogenfree</t>
  </si>
  <si>
    <t>Iy(St)y 1x2x0,8 mm2</t>
  </si>
  <si>
    <t>17</t>
  </si>
  <si>
    <t>Drobni material</t>
  </si>
  <si>
    <t>16</t>
  </si>
  <si>
    <t>Označevalna nalepka požarna sirena  po SIST 1013</t>
  </si>
  <si>
    <t>Označevalna pl.</t>
  </si>
  <si>
    <t>15</t>
  </si>
  <si>
    <t>Označevalna nalepka ročni javljalnik po SIST 1013</t>
  </si>
  <si>
    <t>14</t>
  </si>
  <si>
    <t>Označevalna ploščica 20*30</t>
  </si>
  <si>
    <t>13</t>
  </si>
  <si>
    <t>Adresibilna sirena za samostojno montažo v zanko</t>
  </si>
  <si>
    <t>Hochiki CHQ-WS2</t>
  </si>
  <si>
    <t>Podnožje adresibilne sirene CHQ-WPK</t>
  </si>
  <si>
    <t>Hochiki YBO-R/3(Red)</t>
  </si>
  <si>
    <t>dodatni napajalnik 24V, 5A po EN54</t>
  </si>
  <si>
    <t>Hochiki napajalnik</t>
  </si>
  <si>
    <t>Adresibilni vmesnik 4 izhodi (~230V/5A)/4 vhodi (nadzorovan) in izolatorjem- Hochiki</t>
  </si>
  <si>
    <t>Hochiki MRC4</t>
  </si>
  <si>
    <t>Adresibilni vmesnik 1 izhod (~230V/5A)/1 vhod (nadzorovan) in izolatorjem- Hochiki</t>
  </si>
  <si>
    <t>Hochiki MRC2</t>
  </si>
  <si>
    <t>Pokrovček za ročni javljalnik Hochiki</t>
  </si>
  <si>
    <t>Hochiki Hinged Cover (PS200)</t>
  </si>
  <si>
    <t>Adresibilni ročni javljalnik požara z ohišjem Hochiki.</t>
  </si>
  <si>
    <t>Hochiki HCP-E</t>
  </si>
  <si>
    <t>Podnožje za ročni javljalnik požara Hochiki.</t>
  </si>
  <si>
    <t>Hochiki SR Mounting Box</t>
  </si>
  <si>
    <t>vzorčna komora s cevjo in adresnim javljalnikom</t>
  </si>
  <si>
    <t>Hochiki SDP-2</t>
  </si>
  <si>
    <t>Adresibilni optični javljalnik Hochiki</t>
  </si>
  <si>
    <t>Hochiki ALK-E</t>
  </si>
  <si>
    <t>Podnožje z izolatorjem za adresibilne javljalnike požara Hochiki</t>
  </si>
  <si>
    <t>Hochiki YBO-R/SCI</t>
  </si>
  <si>
    <t>Podnožje za adresibilne javljalnike požara Hochiki</t>
  </si>
  <si>
    <t>Hochiki YBN-R/3</t>
  </si>
  <si>
    <t>zančna kartica</t>
  </si>
  <si>
    <t>Vgradnja opreme v obstoječo požarno centralo</t>
  </si>
  <si>
    <t>UNIVERZALNO OŽIČENJE   - SKUPAJ</t>
  </si>
  <si>
    <t>Dobava in montaža Alcatel 4070 IA RBS DECT Base Station</t>
  </si>
  <si>
    <t>Pridobitev sistemske garancije proizvajalca 15 let Class F po standardu ISO/IEC11801 za opremo strukturiranega ožičenja</t>
  </si>
  <si>
    <t>Meritev optične instalacije (OTDR enostranska) in izdelava merilnih protokolov</t>
  </si>
  <si>
    <t>Meritev instalacije Class F (Cat 6E)  in izdelava merilnih protokolov</t>
  </si>
  <si>
    <t>10 x krone letvica     10x2</t>
  </si>
  <si>
    <t>Dograditev priključne telefonske letvice v telefonski centrali</t>
  </si>
  <si>
    <t>fi 23 mm</t>
  </si>
  <si>
    <t>fi 16 mm</t>
  </si>
  <si>
    <t>Brezšivne plastificirane cevi, položene podometno, komplet s pritrdilnim priborom:</t>
  </si>
  <si>
    <t>Opomba: aktivna ,oprema je zajeta v popisih opreme</t>
  </si>
  <si>
    <t>ozemljitvena letvica</t>
  </si>
  <si>
    <t>polica 19", do 30 kg</t>
  </si>
  <si>
    <t>el. razdelilec 9x230V, 19", 
1HU</t>
  </si>
  <si>
    <t>digitalni termostat s tipalom</t>
  </si>
  <si>
    <t>LANmark-6A Ultim patch kabel Cat 6A oklopljen, LSZH 2m, oranžen</t>
  </si>
  <si>
    <t>LANmark-6A Ultim patch kabel Cat 6A oklopljen, LSZH 1m, oranžen</t>
  </si>
  <si>
    <t>patch vodilo kovinsko odprto, 1 HU, 19",</t>
  </si>
  <si>
    <t>LANmark 6 A, Evo Snap-in konektor, Cat 6 A, oklopljen</t>
  </si>
  <si>
    <t>patch panel za 24 Snap-in konektorjev ,19", 1 HU,  izvlečne izvedbe, prazen</t>
  </si>
  <si>
    <t xml:space="preserve"> komunik.  omara   800 x800 x 1250, 19" AC 23 HU  z vertikalnimi vodili in s steklenimi vrati spredaj,  premična na kolesih, komplet :</t>
  </si>
  <si>
    <t>KO-2</t>
  </si>
  <si>
    <t>Dobava  in montaža komunik.  omare  ustrezne dimenzije HU z vertikalnimi vodili s perforiranimi kovinskimi vrati spredaj in zadaj,  komplet po seznamu:</t>
  </si>
  <si>
    <t>telefonski panel ISDN - 100x4</t>
  </si>
  <si>
    <t>hladilna enota z 2 ventilatorjema</t>
  </si>
  <si>
    <t>razbremenilnik optičnih patch  kablov 19", 1HU</t>
  </si>
  <si>
    <t>sestavljanje in montaža opt. patch panela (do 12 vlaken)</t>
  </si>
  <si>
    <t>priprava opt. kabla za varjenje (do 12 vlaken )</t>
  </si>
  <si>
    <t>varjenje optičnega vlakna</t>
  </si>
  <si>
    <t>LANmark-OF Pigtail MM 9/125, LC,APC SM , 1,5m, LSZH</t>
  </si>
  <si>
    <t>optična kaseta s pokrovom in 12 kosov ščit optičnega  zvara</t>
  </si>
  <si>
    <t>LANmark-OF Snap-in Adaptor APC Singlemode LC-LC Duplex</t>
  </si>
  <si>
    <t>optični panel za  12 LC Snap in  adapterjev, 19", 1HU, izvlečne izvedbe, prazen</t>
  </si>
  <si>
    <t xml:space="preserve"> komunik.  omara   800 x800 x 2250, 19" AC 46 HU  z vertikalnimi vodili in s steklenimi vrati spredaj,  premična na kolesih, komplet :</t>
  </si>
  <si>
    <t>Dobava in polaganje kabla JY(St)Y-100x2x0,6mm, ter zaključek na obeh straneh</t>
  </si>
  <si>
    <r>
      <t xml:space="preserve">Dobava  in polaganje optičnega kabla ALCATEL NEXANS , 12 vlaken, 50/125um, OM3, 10Gbps, SM, položen v zaščitni cevi </t>
    </r>
    <r>
      <rPr>
        <sz val="10"/>
        <rFont val="Calibri"/>
        <family val="2"/>
        <charset val="238"/>
      </rPr>
      <t>φ</t>
    </r>
    <r>
      <rPr>
        <sz val="10"/>
        <rFont val="Arial Narrow"/>
        <family val="2"/>
        <charset val="238"/>
      </rPr>
      <t>16mm</t>
    </r>
  </si>
  <si>
    <t xml:space="preserve">Dobava in polaganje kabla  Cat 7,  S/FTP, 4x2x 23AWG, LSZH ,  delno na kabelske police, delno v parapetne kanale,  delno p/o v tuboflex cevi </t>
  </si>
  <si>
    <t>Dobava in montaža enojne komunikacijske vtičnice pod kotom s protiprašnim pokrovčkom z RJ 45 oklopljenim konektorjem, Cat 6A, za parapetni kanal  komplet z dozo  in okvirjem modula 45x45</t>
  </si>
  <si>
    <t>Dobava in montaža dvojne komunikacijske vtičnice pod kotom s protiprašnim pokrovčkom z RJ 45 oklopljenim konektorjem, Cat 6A, za parapetni kanal  komplet z dozo  in okvirjem modula 45x45</t>
  </si>
  <si>
    <t>KABLI IN VTIČNICE</t>
  </si>
  <si>
    <t>MOČNOSTNE ELEKTRIČNE INSTALACIJE -  SKUPAJ</t>
  </si>
  <si>
    <t>DOVOD IN RAZVOD MOČI  - SKUPAJ</t>
  </si>
  <si>
    <t>Drobni, montažni in vijačni material.</t>
  </si>
  <si>
    <t>Meritve in izdaja protokola.</t>
  </si>
  <si>
    <t>Dobava in montaža UPS 30 kVA, avtonomije 74 minut, 3 fazni vhod, 3 fazni izhod; 22A po fazi</t>
  </si>
  <si>
    <t>PK 50/35/2</t>
  </si>
  <si>
    <t>PK 100/35/2</t>
  </si>
  <si>
    <t>PK 200/50/2</t>
  </si>
  <si>
    <t>PK 300/50/2</t>
  </si>
  <si>
    <t>PK 400/50/2</t>
  </si>
  <si>
    <t>Pocinkane perforirane kabelske police v kompletu s konzolami, pritrdilnim, spojnim in vijačnim materialom:</t>
  </si>
  <si>
    <t>N2XH-O- 5 x 25 mm2</t>
  </si>
  <si>
    <t>NHXMH-J - 5 x 6 mm2</t>
  </si>
  <si>
    <t>NHXMH-J - 3 x 6 mm2</t>
  </si>
  <si>
    <t>N2XH-O- 1 x 16 mm2</t>
  </si>
  <si>
    <t>N2XH-O- 4 x 16 mm2</t>
  </si>
  <si>
    <t>N2XH-O- 1 x 25 mm2</t>
  </si>
  <si>
    <t>N2XH-OJ- 4 x 50 mm2</t>
  </si>
  <si>
    <t>N2XH-O- 1 x 70 mm2</t>
  </si>
  <si>
    <t xml:space="preserve">N2XH-O- 4 x 120 mm2 </t>
  </si>
  <si>
    <t>Kabli položeni delno po kabelskih policah (horizontalno 90 %), delno po kabelskih lestvah vertikalno, 10 %) s PVC izolacijo in Cu žilami:</t>
  </si>
  <si>
    <t>RAZDELILCI  - SKUPAJ</t>
  </si>
  <si>
    <t>zbiralke, žica, vijačni material</t>
  </si>
  <si>
    <t xml:space="preserve">tokovne in napetostne sponke </t>
  </si>
  <si>
    <t>zaščitno stikalo (FID) 40A/4p/30mA</t>
  </si>
  <si>
    <t>inštalacijski odklopnik 16A/C, 3p</t>
  </si>
  <si>
    <t>inštalacijski odklopnik 16A/C, 1p</t>
  </si>
  <si>
    <t>inštalacijski odklopnik 10A/B, 1p</t>
  </si>
  <si>
    <t>prenapetostna zaščita 3+0 TNC, razred II (C) 255V, In 20kA</t>
  </si>
  <si>
    <t>RPS - PODSTREŠJE</t>
  </si>
  <si>
    <t>Dobava in montaža  razdelilca  dimenzij  (500x700x200,  nadgradne izvedbe, z opremo:</t>
  </si>
  <si>
    <t>elektro tablo tip MK2430-12</t>
  </si>
  <si>
    <t xml:space="preserve">elektro IT modul  tip ATICS-2-63A-ISO, komplet </t>
  </si>
  <si>
    <t>napajalni transformator AN450</t>
  </si>
  <si>
    <t>izolacijski transformator ES710, 5kVA; 230/230VAC</t>
  </si>
  <si>
    <t>inštalacijski odklopnik 16A/B, 2p</t>
  </si>
  <si>
    <t>R3IT2 - BRONHOSKOPIJA</t>
  </si>
  <si>
    <t>Dobava in montaža  razdelilca  dimenzij  (1000+800+600)x2100x300, sekcija IT, nadgradne izvedbe, z opremo:</t>
  </si>
  <si>
    <t xml:space="preserve">elektro IT modul tip ATICS-2-63A-ISO, komplet </t>
  </si>
  <si>
    <t>R3IT1 - POLINTENZIVA</t>
  </si>
  <si>
    <t>preklopno stikalo 1-0-2, 63A, 4p</t>
  </si>
  <si>
    <t>mrežni analizator NA96</t>
  </si>
  <si>
    <t>tokovni transformator 100/5A</t>
  </si>
  <si>
    <t>kombinirano zaščitno stikalo KZS16/C/0,03A, 2p</t>
  </si>
  <si>
    <t>inštalacijski odklopnik 25A/C, 3p</t>
  </si>
  <si>
    <t>inštalacijski odklopnik 6A/C, 1p</t>
  </si>
  <si>
    <t>inštalacijski odklopnik 6A/C, 3p</t>
  </si>
  <si>
    <t>varovalčni ločilnik NV 000/ 50A</t>
  </si>
  <si>
    <t>varovalčni ločilnik NV 000/ 100A</t>
  </si>
  <si>
    <t>R3/U - ODDELEK</t>
  </si>
  <si>
    <t>Dobava in montaža  razdelilca  dimenzij  (800x2100x300), sekcija UPS mreža - U, nadgradne izvedbe, z opremo:</t>
  </si>
  <si>
    <t>glavno stikalo 3-pol. 100A</t>
  </si>
  <si>
    <t>AKTUATOR 4 CH</t>
  </si>
  <si>
    <t>preklopno stikalo 1-0-2, 100A, 4p</t>
  </si>
  <si>
    <t>impulzni rele 230VAC, 16A</t>
  </si>
  <si>
    <t>kontaktor 3p, 4kW</t>
  </si>
  <si>
    <t>inštalacijski odklopnik 10A/C, 1p</t>
  </si>
  <si>
    <t>varovalčni ločilnik NV 000/ 80A</t>
  </si>
  <si>
    <t>R3/A - ODDELEK</t>
  </si>
  <si>
    <t>Dobava in montaža  razdelilca  dimenzij  (1200x2100x300), sekcija diesel agregatna mreža - A, nadgradne izvedbe, z opremo:</t>
  </si>
  <si>
    <t>glavno stikalo 3-pol. 250A</t>
  </si>
  <si>
    <t>tokovni transformator 200/5A</t>
  </si>
  <si>
    <t>kontaktor kontaktor 20A, 230VAC</t>
  </si>
  <si>
    <t>kontaktor kontaktor 3p, 4kW</t>
  </si>
  <si>
    <t>inštalacijski odklopnik 20A/C, 1p</t>
  </si>
  <si>
    <t>inštalacijski odklopnik + 1p bočno pomožno stikalo (1Z, 1O),      16A/C, 1p</t>
  </si>
  <si>
    <t>inštalacijski odklopnik</t>
  </si>
  <si>
    <t>inštalacijski odklopnik + 1p bočno pomožno stikalo (1Z, 1O),     10A/C, 1p</t>
  </si>
  <si>
    <t>varovalčni ločilnik NV 000/ 20A</t>
  </si>
  <si>
    <t>R3/M - ODDELEK</t>
  </si>
  <si>
    <t>Dobava in montaža  razdelilca  dimenzij  (1200x2100x300), sekcija mreža - M, nadgradne izvedbe, z opremo:</t>
  </si>
  <si>
    <t>INSTALACIJSKI MATERIAL  - SKUPAJ</t>
  </si>
  <si>
    <t>odstranitev el.razdelilcev in odvoz na deponijo</t>
  </si>
  <si>
    <t>odstranitev instalacijskega materiala (vtičnice, stikala, kabli) in odvoz na deponijo</t>
  </si>
  <si>
    <t>odstranitev svetilk in odvoz na deponijo</t>
  </si>
  <si>
    <t>Demontaža obstoječih električnih instalacij:</t>
  </si>
  <si>
    <t>Meritve in izdaja protokolov.</t>
  </si>
  <si>
    <t>Drobni montažni in vezni material.</t>
  </si>
  <si>
    <t>montaža sistema, preizkus delovanja</t>
  </si>
  <si>
    <t>HSE - POŽARNA TIPKA, SIVA</t>
  </si>
  <si>
    <t>RELEJSKA KARTICA REL 65</t>
  </si>
  <si>
    <t>23006 KRMILNA CENTRALA EMB 7300 5A, 0101-T</t>
  </si>
  <si>
    <t>Dobava in montaža sistema za ODT, v sestavi:</t>
  </si>
  <si>
    <t>Protipožarne mase (ekspanzijske blazinice, kit, premazi).</t>
  </si>
  <si>
    <t>Priključki el. aparatov in naprav (priključki strojev, el.vrata,  el. pisoar)</t>
  </si>
  <si>
    <t>instalacijski kanal 170/60</t>
  </si>
  <si>
    <t>parapetni kanal 170/80</t>
  </si>
  <si>
    <t>Parapetni kanal Al, THORSMANN (ali enakovredno), komplet s konzolami ter montažnim priborom</t>
  </si>
  <si>
    <t>Razvodnica fi 80 za p/o.</t>
  </si>
  <si>
    <t>Razvodnica za izenačitev potencialov ORIP  v bronhoskopiji, intenzivni</t>
  </si>
  <si>
    <t>Razvodnica za izenačitev potencialov RIP</t>
  </si>
  <si>
    <t>V13 - 230 V, 16 A, (dvojna za IT mrežo), z oznako IT, komplet s talno razvodnico</t>
  </si>
  <si>
    <t>V12 - 230 V, 16 A, (dvojna za IT mrežo), z oznako IT</t>
  </si>
  <si>
    <t>V11 - 230 V, 16 A, (dvojna za UPS), zelena</t>
  </si>
  <si>
    <t>V10- 230 V, 16 A, (dvojna za agregat), rdeča</t>
  </si>
  <si>
    <t>V9 - 230 V, 16 A, (enojna za agregat), rdeča</t>
  </si>
  <si>
    <t>V8 - 230 V, 16 A, (dvojna za mrežo), bela</t>
  </si>
  <si>
    <t>V7 - 230 V, 16 A, (enojna za mrežo), bela s pokrovčkom</t>
  </si>
  <si>
    <t>V6 - 230 V, 16 A, (enojna za mrežo), bela</t>
  </si>
  <si>
    <t>Vtičnica za vgradnjo v parapetni kanal, JUNG (ali enakovredno), komplet z montažno razvodnico, modularne izvedbe</t>
  </si>
  <si>
    <t>V5 - 230 V, 16 A, p/o, agregat, rdeča s pokrovčkom</t>
  </si>
  <si>
    <t>V4 - 230 V, 16 A, p/o, agregat, rdeča</t>
  </si>
  <si>
    <t>V3 - 230 V, 16 A, p/o, mreža, bela</t>
  </si>
  <si>
    <t>Podometna vtičnica v kompletu z razvodnico, JUNG (ali enakovredno), modularne izvedbe</t>
  </si>
  <si>
    <t>V2 - 400 V, 16 A, n/o, mreža, bela</t>
  </si>
  <si>
    <t>V1 - 230 V, 16 A, n/o, mreža, bela</t>
  </si>
  <si>
    <t>Nadometna vtičnica v kompletu z razvodnico, JUNG (ali enakovredno)</t>
  </si>
  <si>
    <t>Vodotesna razvodnica s pokrovom.</t>
  </si>
  <si>
    <t>Senzor gibanja stropni za kot 360°, vgradni</t>
  </si>
  <si>
    <t>Tipka z lučko -  za p/o, stopnja zaščite IP 20.</t>
  </si>
  <si>
    <t>Tipka z lučko KNX 4-  za p/o, stopnja zaščite IP 20.</t>
  </si>
  <si>
    <t>Tipka z lučko KNX 2-  za p/o, stopnja zaščite IP 20.</t>
  </si>
  <si>
    <t>Stikalo - izmenično za n/o,  stopnja zaščite   IP 20.</t>
  </si>
  <si>
    <t>Stikalo - navadno za n/o,  stopnja zaščite   IP 20.</t>
  </si>
  <si>
    <t>Stikalo - univerzalno, navadno,izmenično za p/o,  stopnja zaščite   IP 20.</t>
  </si>
  <si>
    <t>Dobava in montaža stikal s priborom, komplet z montažnimi razvodnicami, JUNG (ali enakovredno), modularne izvedbe</t>
  </si>
  <si>
    <t>fi 29 mm</t>
  </si>
  <si>
    <t>Plastificirane cevi, položene nadometno, komplet s pritrdilnim priborom:</t>
  </si>
  <si>
    <t>HO7V-K- 1 x 16 mm2</t>
  </si>
  <si>
    <t>HO7V-K- 1 x 6 mm2</t>
  </si>
  <si>
    <t>HO7V-K- 1 x 4 mm2</t>
  </si>
  <si>
    <t>Kabli z PVC izolacijo in finožičnimi Cu žilami, položeni delno v kabelske police (85 %), delno na stropnih obešalih (10 %) in delno v I. C. cevi pod ometom (5 %):</t>
  </si>
  <si>
    <t>NHXHM, E90 - 3 x 1,5 mm2</t>
  </si>
  <si>
    <t>Kabli E90, s negorljivo izolacijo in Cu žilami, poleženi delno na kabelske police in kanale (10 %), delno na na stropnih obešalih (90 %), komplet s stropnimi obešali E90</t>
  </si>
  <si>
    <t>J-Y(St)Y - 2x2 x 0,8 mm</t>
  </si>
  <si>
    <t>NHXMH-J - 5 x 4 mm2</t>
  </si>
  <si>
    <t>NHXMH-J - 5 x 2,5 mm2</t>
  </si>
  <si>
    <t>NHXMH-J - 3 x 2,5 mm2</t>
  </si>
  <si>
    <t>NHXMH-J - 4 x 1,5 mm2</t>
  </si>
  <si>
    <t>NHXMH-J  - 3 x 1,5 mm2</t>
  </si>
  <si>
    <t>NHXMH - 2 x 1,5 mm2</t>
  </si>
  <si>
    <t>Kabli s PVC izolacijo in Cu žilami, poleženi delno na kabelske police in kanale (50 %), delno v I. C. cevi pod ometom (30 %) in delno na stropnih obešalih    (20 %)</t>
  </si>
  <si>
    <t>RAZSVETLJAVA  - SKUPAJ</t>
  </si>
  <si>
    <t>VARNOSTNA RAZSVETLJAVA  - SKUPAJ</t>
  </si>
  <si>
    <t>Meritve varnostne razsvetljave, izdaja potrdila, s pooblaščenim preglednikom</t>
  </si>
  <si>
    <t>Vgradna svetilka varnostne razsvetljave, avtonomije 3 ure, z lokalno baterijo, tip BEGHELLI LOGICA LED Ultimate LTO LGAR SE 1100LM (19410) + Vgradni pribor (12180), 7W/LED, IP65 - svetilka v pripravnem spoju! - za označevanje hidrantov, gasilnih aparatov</t>
  </si>
  <si>
    <t>Z04</t>
  </si>
  <si>
    <t>Vgradna svetilka varnostne razsvetljave,  avtonomije 3 ure, z lokalno baterijo, BEGHELLI UP LED EXIT AT OPT 20M SA 8LTO (4380) + LG Modul (15036), 7,5W/LED, IP40, LEVO DESNO, komplet s piktogramom levo/desno</t>
  </si>
  <si>
    <t>Z03</t>
  </si>
  <si>
    <t>Vgradna svetilka varnostne razsvetljave,  avtonomije 3 ure, z lokalno baterijo,BEGHELLI UP LED EXIT AT OPT 20M SA 8LTO (4380) + LG Modul (15036), 7,5W/LED, IP40, komplet s piktogramom ravno, navzdol.</t>
  </si>
  <si>
    <t>Z02</t>
  </si>
  <si>
    <t>Vgradna svetilka varnostne razsvetljave, avtonomije 3 ure, z lokalno baterijo, tip BEGHELLI LOGICA LED Ultimate LTO LGAR SE 1100LM (19410) + Vgradni pribor (12180), 7W/LED, IP65 - svetilka v pripravnem spoju!</t>
  </si>
  <si>
    <t>Z01</t>
  </si>
  <si>
    <t>Dobava in montaža svetilk in naprav varnostne razsvetljave, komplet s pritrdilnim materialom in svetlobnimi viri, po opisih:</t>
  </si>
  <si>
    <t>VARNOSTNA  RAZSVETLJAVA</t>
  </si>
  <si>
    <t>SPLOŠNA RAZSVETLJAVA  - SKUPAJ</t>
  </si>
  <si>
    <t>Svetika, tip 5700 7000 lm 62 W 840 FO L1277mm IP66, INTRA  ali enakovredno</t>
  </si>
  <si>
    <t>S9</t>
  </si>
  <si>
    <t>Svetika, tip Demi RV DPR 3600 lm 35 W 840 F0 597x597mm IP44 white, INTRA  ali enakovredno</t>
  </si>
  <si>
    <t>S8</t>
  </si>
  <si>
    <t>Svetika, tip Kalis 55W  SOP 1000 lm 11 W 840 L565 F0 IP44 white, INTRA  ali enakovredno</t>
  </si>
  <si>
    <t>S7</t>
  </si>
  <si>
    <t>Svetika, tip Nitor RV Flat SOP 1000-2300 lm 9-25 W 350-900 mA 28 V 840 IP44 white/white 700mA, INTRA  ali enakovredno</t>
  </si>
  <si>
    <t>S6</t>
  </si>
  <si>
    <t>Svetika, tip Demi RV DPR 2000 lm 19 W 840 F0 597x597mm IP44 white, INTRA  ali enakovredno</t>
  </si>
  <si>
    <t>S5</t>
  </si>
  <si>
    <t>Svetika, tip Kalis 65 RV SOP 2400 lm 23 W 840 L1975mm F0 IP44 white, INTRA  ali enakovredno</t>
  </si>
  <si>
    <t>S4</t>
  </si>
  <si>
    <t>Svetika, tip Kalis 65 RV SOP 2750 lm 26 W 840 L2255mm F0 IP44 white, INTRA  ali enakovredno</t>
  </si>
  <si>
    <t>S3</t>
  </si>
  <si>
    <t>Svetika, tip Kalis 65 RV SOP 3800 lm 36 W 840 L3095mm F0 IP44 white, INTRA  ali enakovredno</t>
  </si>
  <si>
    <t>S2</t>
  </si>
  <si>
    <t>Svetika, tip Kalis 65 RV SOP 3400 lm 32 W 840 L2815mm F0 IP44 white, INTRA  ali enakovredno</t>
  </si>
  <si>
    <t>S1</t>
  </si>
  <si>
    <t xml:space="preserve">Dobava in montaža svetilk, komplet s predstikalnim priborom, pritrdilnim materialom in svetlobnimi viri, INTRA ali enekovredno, po opisih:                          </t>
  </si>
  <si>
    <t>SPLOŠNA RAZSVETLJAVA</t>
  </si>
  <si>
    <t>A</t>
  </si>
  <si>
    <t>cena skupaj v EUR</t>
  </si>
  <si>
    <t>cena v EURenota</t>
  </si>
  <si>
    <t>količina</t>
  </si>
  <si>
    <t>POPIS DEL  IN PREDIZMERE</t>
  </si>
  <si>
    <t>skupaj - SPLOŠNO</t>
  </si>
  <si>
    <t>Preizkus pravilnosti vezave vseh priključnih mest medicinskim plinov in izdaja izjave o izvedbi preizkusa in pravilnosti vezave.</t>
  </si>
  <si>
    <r>
      <rPr>
        <b/>
        <sz val="10"/>
        <rFont val="Arial Narrow"/>
        <family val="2"/>
        <charset val="238"/>
      </rPr>
      <t xml:space="preserve">Poskusno obratovanje </t>
    </r>
    <r>
      <rPr>
        <sz val="10"/>
        <rFont val="Arial Narrow"/>
        <family val="2"/>
        <charset val="238"/>
      </rPr>
      <t>in nastavitev projektnih parametrov</t>
    </r>
  </si>
  <si>
    <r>
      <t xml:space="preserve">Pregled ustreznosti tesnitve protipožarnih prehodov instalacij </t>
    </r>
    <r>
      <rPr>
        <sz val="10"/>
        <rFont val="Arial Narrow"/>
        <family val="2"/>
        <charset val="238"/>
      </rPr>
      <t>s strani pooblaščenega preglednika</t>
    </r>
  </si>
  <si>
    <t>pavšal</t>
  </si>
  <si>
    <r>
      <rPr>
        <b/>
        <sz val="10"/>
        <rFont val="Arial Narrow"/>
        <family val="2"/>
        <charset val="238"/>
      </rPr>
      <t>Priprava podrobnih navodil za obratovanje in vzdrževanje</t>
    </r>
    <r>
      <rPr>
        <sz val="10"/>
        <rFont val="Arial Narrow"/>
        <family val="2"/>
        <charset val="238"/>
      </rPr>
      <t xml:space="preserve"> elementov in sistemov v objektu. Priprava poslovnika za vzdrževanje strojnih instalacij. </t>
    </r>
  </si>
  <si>
    <r>
      <rPr>
        <b/>
        <sz val="10"/>
        <rFont val="Arial Narrow"/>
        <family val="2"/>
        <charset val="238"/>
      </rPr>
      <t>Označevanje cevovodov</t>
    </r>
    <r>
      <rPr>
        <sz val="10"/>
        <rFont val="Arial Narrow"/>
        <family val="2"/>
        <charset val="238"/>
      </rPr>
      <t xml:space="preserve"> ter vgrajenih naprav skladno s starndardom DIN 2403 z označevalnimi okvirji dimenzije 105x55 mm z jeklenim zateznim pasom ter nalepkami za označbo smeri toka.</t>
    </r>
  </si>
  <si>
    <r>
      <rPr>
        <b/>
        <sz val="10"/>
        <rFont val="Arial Narrow"/>
        <family val="2"/>
        <charset val="238"/>
      </rPr>
      <t>Vris sprememb</t>
    </r>
    <r>
      <rPr>
        <sz val="10"/>
        <rFont val="Arial Narrow"/>
        <family val="2"/>
        <charset val="238"/>
      </rPr>
      <t xml:space="preserve"> nastalih med gradnjo v PZI načrt ter predaja teh izdelovalcu PID načrta.</t>
    </r>
  </si>
  <si>
    <t>Šolanje uporabnikov in tehnične službe z izvedbo preverbe znanja in usposobljenosti</t>
  </si>
  <si>
    <t>Transportni stroški, t.j. stroškov prevozov, nakladanja, razkladanja opreme in materiala, zavarovanja gradbišča in opreme, stroški taks, provizij in carine.</t>
  </si>
  <si>
    <r>
      <rPr>
        <b/>
        <sz val="10"/>
        <rFont val="Arial Narrow"/>
        <family val="2"/>
        <charset val="238"/>
      </rPr>
      <t>Pripravljalna in zaključna dela</t>
    </r>
    <r>
      <rPr>
        <sz val="10"/>
        <rFont val="Arial Narrow"/>
        <family val="2"/>
        <charset val="238"/>
      </rPr>
      <t xml:space="preserve">, t.j. vsa dela vezana na odpiranje in varovanje gradbišča, varno delo, uporabo varnih in namenskih pripomočkov dela, tekoče in končno čiščenje gradbišča, kontrole in atestiranja opravljenih del, meritev, dokazovanje garancij, posnetkov izvedenih del ter spuščanja sistemov v pogon. </t>
    </r>
  </si>
  <si>
    <r>
      <t xml:space="preserve">Izdelava sheme toplotne postaje v kleti
</t>
    </r>
    <r>
      <rPr>
        <sz val="10"/>
        <rFont val="Arial Narrow"/>
        <family val="2"/>
      </rPr>
      <t>z obstoječimi in novimi elementi</t>
    </r>
  </si>
  <si>
    <r>
      <rPr>
        <b/>
        <sz val="10"/>
        <rFont val="Arial Narrow"/>
        <family val="2"/>
        <charset val="238"/>
      </rPr>
      <t>Demontaža</t>
    </r>
    <r>
      <rPr>
        <sz val="10"/>
        <rFont val="Arial Narrow"/>
        <family val="2"/>
        <charset val="238"/>
      </rPr>
      <t xml:space="preserve">, t.j. vsa dela vezana na demontažo obstoječih sanitarnih elementov in cevnih razvodov, začepljenje cevi, odvoz materiala na deponijo. </t>
    </r>
  </si>
  <si>
    <r>
      <rPr>
        <b/>
        <sz val="10"/>
        <rFont val="Arial Narrow"/>
        <family val="2"/>
        <charset val="238"/>
      </rPr>
      <t>Demontaža</t>
    </r>
    <r>
      <rPr>
        <sz val="10"/>
        <rFont val="Arial Narrow"/>
        <family val="2"/>
        <charset val="238"/>
      </rPr>
      <t xml:space="preserve">, t.j. vsa dela vezana na demontažo obstoječih hidrantov (14 kos), začepljenje cevi, odvoz materiala na deponijo. </t>
    </r>
  </si>
  <si>
    <r>
      <rPr>
        <b/>
        <sz val="10"/>
        <rFont val="Arial Narrow"/>
        <family val="2"/>
        <charset val="238"/>
      </rPr>
      <t>Demontaža</t>
    </r>
    <r>
      <rPr>
        <sz val="10"/>
        <rFont val="Arial Narrow"/>
        <family val="2"/>
        <charset val="238"/>
      </rPr>
      <t xml:space="preserve">, t.j. vsa dela vezana na demontažo radiatorjev in cevnih razvodov, začepljenje cevi, odvoz materiala na deponijo. </t>
    </r>
  </si>
  <si>
    <t>SPLOŠNO</t>
  </si>
  <si>
    <t>5.4.</t>
  </si>
  <si>
    <t>skupaj - VODOVOD IN KANALIZACIJA</t>
  </si>
  <si>
    <t>- pritrdilni in tesnilni material</t>
  </si>
  <si>
    <t>- 1 kos PVC S-sifon z zamaškom</t>
  </si>
  <si>
    <t>- 1 kos Ms pokrom. stenska enoročna mešalna baterija z z vrtljivim ravnim izlivom  - izbira v skladu z arhitektom!!</t>
  </si>
  <si>
    <t>- 1 kos stenski izlivnik s hrbtno zaščito, izdelan iz nerjaveče pločevine, dim 45/40cm  (FRANKE)</t>
  </si>
  <si>
    <r>
      <rPr>
        <b/>
        <sz val="10"/>
        <rFont val="Arial Narrow"/>
        <family val="2"/>
      </rPr>
      <t>Stenski izlivnik</t>
    </r>
    <r>
      <rPr>
        <sz val="10"/>
        <rFont val="Arial Narrow"/>
        <family val="2"/>
        <charset val="238"/>
      </rPr>
      <t xml:space="preserve"> – strojnica, vključno:</t>
    </r>
  </si>
  <si>
    <t>- 6 x PVC S-sifon DN50 za enojno pom. korito, skupaj z Ms odlivnim ventilom brez zamaška ter potrebnimi tesnili</t>
  </si>
  <si>
    <t>- 4 kos Ms pokrom. stenska enoročna mešalna baterija  z usmerjevalcem curka, omejevalom iztočne količine na max 12 l/min ter skrito meh. nastavitvijo temp. iztočne vode (pom. korito), vključno fleksibilne priključne cevi ter kotni ventili DN15. Dolžina izlivne cevi take dolžine, da bo iztok oddaljen od stene 18-24 cm.</t>
  </si>
  <si>
    <t>- 2 kos Ms pokrom. stenska enoročna mešalna baterija z usmerjevalcem curka ter podaljšano ročico, omejevalom iztočne količine na max 12 l/min ter skrito meh. nastavitvijo temp. iztočne vode (pom. korito), vključno fleksibilne priključne cevi ter kotni ventili DN15. Dolžina izlivne cevi take dolžine, da bo iztok oddaljen od stene 18-24 cm.</t>
  </si>
  <si>
    <r>
      <rPr>
        <b/>
        <sz val="10"/>
        <rFont val="Arial Narrow"/>
        <family val="2"/>
        <charset val="238"/>
      </rPr>
      <t>Dodatna oprema za priključitev različne med. opreme</t>
    </r>
    <r>
      <rPr>
        <sz val="10"/>
        <rFont val="Arial Narrow"/>
        <family val="2"/>
        <charset val="238"/>
      </rPr>
      <t xml:space="preserve"> na vodovodno instalacijo ter odtočno kanalizacijo (vsa med. oprema ter korita sama po načrtu opreme objekta - priključitev se izvede po navodilih proizvajalcev), vključno:</t>
    </r>
  </si>
  <si>
    <t>Kot npr. INCOM-INOX tip  IZ2-2</t>
  </si>
  <si>
    <t>Teža stroja je ca. 25 kg</t>
  </si>
  <si>
    <t>Teža izlivnika je ca. 25 kg</t>
  </si>
  <si>
    <t>Vgradnja je mogoča z leve ali desne strani blatexa ali pa med ostale elemente v prostorih za fekalne izlive</t>
  </si>
  <si>
    <t>Zaradi velike odtočne odprtine je zelo primeren za odlivanje gostejših odpadnih snovi.</t>
  </si>
  <si>
    <t>Odtok premera 100 mm je lahko stenski ali talni</t>
  </si>
  <si>
    <t>Korito ima dvižno rešetko</t>
  </si>
  <si>
    <t>Aparat je namenjen odlivanju gostejših odpadnih snovi in pomivanju različnega pribora in posod</t>
  </si>
  <si>
    <t>Maska ima vgrajeno mešalno baterijo</t>
  </si>
  <si>
    <t>Vse površine so gladke in robovi zaokroženi zaradi lažjega čiščenja in omogočajo vzdrževanje higienskih razmer po najvišjih standardih</t>
  </si>
  <si>
    <t>Izlivnik je izdelan v kakovosti inox AISI 304</t>
  </si>
  <si>
    <r>
      <t xml:space="preserve">Izlivnik </t>
    </r>
    <r>
      <rPr>
        <sz val="10"/>
        <color indexed="8"/>
        <rFont val="Arial Narrow"/>
        <family val="2"/>
        <charset val="238"/>
      </rPr>
      <t>z masko in mešalno baterijo</t>
    </r>
  </si>
  <si>
    <t>OPOMBA:
preveriti, da v dobavljeno napravo gredo nočne posode, ki se uporabljajo na oddelku.</t>
  </si>
  <si>
    <t>Kot npr. INCOM-INOX tip  BL-5A-1</t>
  </si>
  <si>
    <t>Teža stroja je ca. 50 kg</t>
  </si>
  <si>
    <t>Posode se vlagajo s sprednje strani</t>
  </si>
  <si>
    <t>Elektronski programator  upravlja čiščenje in dezinfekcijo</t>
  </si>
  <si>
    <t>Stroj je namenjen praznjenje, čiščenju in kemični dezinfekcija tipiziranih nočnih posod in posod za urin</t>
  </si>
  <si>
    <t>Stroj je izdelan v kakovosti inox AISI 304</t>
  </si>
  <si>
    <t>Blateks</t>
  </si>
  <si>
    <t>- 1 kos dvokraka kljukica za obešanje obleke</t>
  </si>
  <si>
    <t>- 1 kos držalo za tekoče milo</t>
  </si>
  <si>
    <t>- 1 kos Ms pokrom. odlivni ventil s sifonom DN50</t>
  </si>
  <si>
    <t>- 1 kos Ms pokrom. stenska mešalna baterija enoročna za pršne kadi z ročnim tušem s protilegionelno glavo z gibljivo priključno cevjo ter nosilnim drogom, varčevalno zaporo ter skrito meh. nastavitvijo temp. iztočne vode</t>
  </si>
  <si>
    <r>
      <rPr>
        <b/>
        <sz val="10"/>
        <rFont val="Arial Narrow"/>
        <family val="2"/>
        <charset val="238"/>
      </rPr>
      <t>Oprema za pršno kad</t>
    </r>
    <r>
      <rPr>
        <sz val="10"/>
        <rFont val="Arial Narrow"/>
        <family val="2"/>
        <charset val="238"/>
      </rPr>
      <t>, vključno:</t>
    </r>
  </si>
  <si>
    <t>- 1 kos PVC koš 20 l s samozapornim pokrovom</t>
  </si>
  <si>
    <t>- 1 kos podajalec za papirante brisače</t>
  </si>
  <si>
    <t>- 1 kos držalo za dezinfekcijsko sredstvo</t>
  </si>
  <si>
    <t>- 1 kos ogledalo z led svetilko in poličko vim. 80/70 cmm kot npr. KOLPA SAN OGF 80 WH-LED,SW,S FIONA BELO</t>
  </si>
  <si>
    <r>
      <rPr>
        <b/>
        <sz val="10"/>
        <color indexed="8"/>
        <rFont val="Arial Narrow"/>
        <family val="2"/>
        <charset val="238"/>
      </rPr>
      <t xml:space="preserve">Dodatna oprema umivalnika </t>
    </r>
    <r>
      <rPr>
        <sz val="10"/>
        <color indexed="8"/>
        <rFont val="Arial Narrow"/>
        <family val="2"/>
        <charset val="238"/>
      </rPr>
      <t xml:space="preserve"> (oprema naj bo usklajena pred dobavo usklajena z naročnikom)</t>
    </r>
    <r>
      <rPr>
        <sz val="10"/>
        <color indexed="8"/>
        <rFont val="Arial Narrow"/>
        <family val="2"/>
        <charset val="238"/>
      </rPr>
      <t>, vključno:</t>
    </r>
  </si>
  <si>
    <t xml:space="preserve">   dim. 66x60 cm </t>
  </si>
  <si>
    <t>- 1 kos Ms pokrom. S-sifon z odlivnim ventilom, ter rozeto (brez zamaška)</t>
  </si>
  <si>
    <t>- 1 kos Ms pokrom. stenska enoročna mešalna baterija s spodnjim gibljivom izlivom  z usmerjevalcem curka, omejevalom iztočne količine na max 7 l/min ter skrito meh. nastavitvijo temp. iztočne vode. Dolžina izlivne cevi take dolžine, da bo iztok oddaljen od stene 25-35 cm.</t>
  </si>
  <si>
    <t>- 1 kpl antikorozijsko zaščiten nosilni okvir za vgradnjo v montažno steno, skupaj s pritrdilnim in tesnilnim materialom</t>
  </si>
  <si>
    <t>- 1 kos keram. umivalnik, skupaj z zaščitno masko, brez preliva, s protibaktericidno površinsko obdelavo</t>
  </si>
  <si>
    <r>
      <rPr>
        <b/>
        <sz val="10"/>
        <color indexed="8"/>
        <rFont val="Arial Narrow"/>
        <family val="2"/>
        <charset val="238"/>
      </rPr>
      <t>Invalidski umivalnik,</t>
    </r>
    <r>
      <rPr>
        <sz val="10"/>
        <color indexed="8"/>
        <rFont val="Arial Narrow"/>
        <family val="2"/>
        <charset val="238"/>
      </rPr>
      <t xml:space="preserve">  vključno:</t>
    </r>
  </si>
  <si>
    <t xml:space="preserve">   dim. 60x42 cm </t>
  </si>
  <si>
    <t>- 1 kos Ms pokrom. stenska enoročna mešalna baterija s spodnjim gibljivom izlivom  z usmerjevalcem curka ter s podaljšano ročico za komolčno odpiranje, omejevalom iztočne količine na max 7 l/min ter skrito meh. nastavitvijo temp. iztočne vode. Dolžina izlivne cevi take dolžine, da bo iztok oddaljen od stene 18-24 cm.</t>
  </si>
  <si>
    <t>Oprema za umivalnik,  vključno:</t>
  </si>
  <si>
    <t>- 1 kos Ms pokrom. stenska enoročna mešalna baterija s spodnjim gibljivom izlivom z usmerjevalcem curka ter s podaljšano ročico za komolčno odpiranje, omejevalom iztočne količine na max 7 l/min ter skrito meh. nastavitvijo temp. iztočne vode. Dolžina izlivne cevi take dolžine, da bo iztok oddaljen od stene 18-24 cm.</t>
  </si>
  <si>
    <t>- 1 kpl pritrdilni material za vgradnjo umivalnika na opečno steno, vključno zidni vložki ter nerjaveči vijaki in matice</t>
  </si>
  <si>
    <r>
      <t>Umivalnik,</t>
    </r>
    <r>
      <rPr>
        <sz val="10"/>
        <color indexed="8"/>
        <rFont val="Arial Narrow"/>
        <family val="2"/>
        <charset val="238"/>
      </rPr>
      <t xml:space="preserve">  vključno:</t>
    </r>
  </si>
  <si>
    <t>- 1 kos Ms pokrom. stenska enoročna mešalna baterija s spodnjim gibljivom izlivom, z usmerjevalcem curka ter s podaljšano ročico za komolčno odpiranje, omejevalom iztočne količine na max 7 l/min ter skrito meh. nastavitvijo temp. iztočne vode. Dolžina izlivne cevi take dolžine, da bo iztok oddaljen od stene 18-24 cm.</t>
  </si>
  <si>
    <r>
      <rPr>
        <b/>
        <sz val="10"/>
        <color indexed="8"/>
        <rFont val="Arial Narrow"/>
        <family val="2"/>
        <charset val="238"/>
      </rPr>
      <t>Umivalnik,</t>
    </r>
    <r>
      <rPr>
        <sz val="10"/>
        <color indexed="8"/>
        <rFont val="Arial Narrow"/>
        <family val="2"/>
        <charset val="238"/>
      </rPr>
      <t xml:space="preserve">  vključno:</t>
    </r>
  </si>
  <si>
    <t>- pritrdilni material</t>
  </si>
  <si>
    <t>- 1 kos preklopno invalidsko držalo</t>
  </si>
  <si>
    <t>- 1 kos stransko fiksno invalidsko držalo</t>
  </si>
  <si>
    <t>- 1 kos stojalo za krtačko</t>
  </si>
  <si>
    <t>- 1 kos podajalec wc papirja</t>
  </si>
  <si>
    <r>
      <rPr>
        <b/>
        <sz val="10"/>
        <color indexed="8"/>
        <rFont val="Arial Narrow"/>
        <family val="2"/>
        <charset val="238"/>
      </rPr>
      <t xml:space="preserve">Dodatna oprema inv. stranišča </t>
    </r>
    <r>
      <rPr>
        <sz val="10"/>
        <color indexed="8"/>
        <rFont val="Arial Narrow"/>
        <family val="2"/>
        <charset val="238"/>
      </rPr>
      <t>(oprema naj bo usklajena pred dobavo usklajena z naročnikom)</t>
    </r>
    <r>
      <rPr>
        <sz val="10"/>
        <color indexed="8"/>
        <rFont val="Arial Narrow"/>
        <family val="2"/>
        <charset val="238"/>
      </rPr>
      <t>,     vključno:</t>
    </r>
  </si>
  <si>
    <t>- 1 kos Ms pokromani kotni reg. ventil R 1/2x3/8 z rozeto</t>
  </si>
  <si>
    <t>- 1 kos gumi manšeta</t>
  </si>
  <si>
    <t>- 1 kos plast. podometni vodokotliček z dodatno toplotno izolacijo, plovnim in odlivnim ventilom, spojno cevjo z vodovodno instalacijo ter WC-školjko pritrdilni in tesnilni material, satinirana čelna tipka, vključno antikorozijsko zaščiten nosilni okvir za vgradnjo v montažno steno, vključno pritrdilni in tesnilni material</t>
  </si>
  <si>
    <t>- 1 kos keramična stenska invalidska WC-školjka z zadnjim iztokom ter trdo sedežno desko s pokrovom, s protibaktericidno površinsko obdelavo</t>
  </si>
  <si>
    <r>
      <rPr>
        <b/>
        <sz val="10"/>
        <color indexed="8"/>
        <rFont val="Arial Narrow"/>
        <family val="2"/>
        <charset val="238"/>
      </rPr>
      <t>Invalidsko stranišče</t>
    </r>
    <r>
      <rPr>
        <sz val="10"/>
        <color indexed="8"/>
        <rFont val="Arial Narrow"/>
        <family val="2"/>
        <charset val="238"/>
      </rPr>
      <t>, vključno:</t>
    </r>
  </si>
  <si>
    <r>
      <rPr>
        <b/>
        <sz val="10"/>
        <color indexed="8"/>
        <rFont val="Arial Narrow"/>
        <family val="2"/>
        <charset val="238"/>
      </rPr>
      <t>Dodatna oprema stranišča</t>
    </r>
    <r>
      <rPr>
        <sz val="10"/>
        <color indexed="8"/>
        <rFont val="Arial Narrow"/>
        <family val="2"/>
        <charset val="238"/>
      </rPr>
      <t xml:space="preserve">  (oprema naj bo usklajena pred dobavo usklajena z naročnikom)</t>
    </r>
    <r>
      <rPr>
        <sz val="10"/>
        <color indexed="8"/>
        <rFont val="Arial Narrow"/>
        <family val="2"/>
        <charset val="238"/>
      </rPr>
      <t>, vključno:</t>
    </r>
  </si>
  <si>
    <t>- 1 kos keramična stenska WC-školjka z zadnjim iztokom ter trdo sedežno desko s pokrovom, s protibaktericidno površinsko obdelavo</t>
  </si>
  <si>
    <r>
      <rPr>
        <b/>
        <sz val="10"/>
        <color indexed="8"/>
        <rFont val="Arial Narrow"/>
        <family val="2"/>
        <charset val="238"/>
      </rPr>
      <t>Stranišče,</t>
    </r>
    <r>
      <rPr>
        <sz val="10"/>
        <color indexed="8"/>
        <rFont val="Arial Narrow"/>
        <family val="2"/>
        <charset val="238"/>
      </rPr>
      <t xml:space="preserve"> vključno:</t>
    </r>
  </si>
  <si>
    <r>
      <rPr>
        <b/>
        <sz val="10"/>
        <color indexed="8"/>
        <rFont val="Arial Narrow"/>
        <family val="2"/>
        <charset val="238"/>
      </rPr>
      <t>Demontaža</t>
    </r>
    <r>
      <rPr>
        <sz val="10"/>
        <color indexed="8"/>
        <rFont val="Arial Narrow"/>
        <family val="2"/>
        <charset val="238"/>
      </rPr>
      <t xml:space="preserve"> obstoječe sanitarne opreme in pripadajočih cevnih razvodov vodovoda in kanalizacije</t>
    </r>
  </si>
  <si>
    <t>- dodatna galanterija (ogledala, obešala, milniki, držala . . .) skladna z dobavitelji opreme UKC MB</t>
  </si>
  <si>
    <t>- pred nabavo celotne sanitarne opreme je potrebno pridobiti pisno soglasje investitorja oz. nadzora ter projektanta notranje opreme in sicer na podlagi priloženih vzorcev!</t>
  </si>
  <si>
    <t>OPOMBA:</t>
  </si>
  <si>
    <t>5.5.3.</t>
  </si>
  <si>
    <r>
      <rPr>
        <b/>
        <sz val="10"/>
        <color indexed="8"/>
        <rFont val="Arial Narrow"/>
        <family val="2"/>
        <charset val="238"/>
      </rPr>
      <t>Preizkus tesnosti fekalne kanalizacije</t>
    </r>
    <r>
      <rPr>
        <sz val="10"/>
        <color indexed="8"/>
        <rFont val="Arial Narrow"/>
        <family val="2"/>
        <charset val="238"/>
      </rPr>
      <t xml:space="preserve"> z izvedbo nalivalnega preizkusa</t>
    </r>
  </si>
  <si>
    <r>
      <rPr>
        <b/>
        <sz val="10"/>
        <rFont val="Arial Narrow"/>
        <family val="2"/>
        <charset val="238"/>
      </rPr>
      <t>Prof. železo</t>
    </r>
    <r>
      <rPr>
        <sz val="10"/>
        <rFont val="Arial Narrow"/>
        <family val="2"/>
        <charset val="238"/>
      </rPr>
      <t xml:space="preserve"> za izdelavo podpor, konzol, in obešal, vse antikorozijsko zaščiteno (pocinkano), vključno vijaki in matice ter gum. zaščitni trakovi </t>
    </r>
  </si>
  <si>
    <r>
      <rPr>
        <b/>
        <sz val="10"/>
        <rFont val="Arial Narrow"/>
        <family val="2"/>
        <charset val="238"/>
      </rPr>
      <t>Vrtanje prebojev</t>
    </r>
    <r>
      <rPr>
        <sz val="10"/>
        <rFont val="Arial Narrow"/>
        <family val="2"/>
        <charset val="238"/>
      </rPr>
      <t xml:space="preserve"> do fi 150 v ploščo debeline 120 mm za kanalizacijske cevi </t>
    </r>
  </si>
  <si>
    <r>
      <rPr>
        <b/>
        <sz val="10"/>
        <rFont val="Arial Narrow"/>
        <family val="2"/>
        <charset val="238"/>
      </rPr>
      <t>Talni sifon iz nerjavečega jekla</t>
    </r>
    <r>
      <rPr>
        <sz val="10"/>
        <rFont val="Arial Narrow"/>
        <family val="2"/>
        <charset val="238"/>
      </rPr>
      <t xml:space="preserve"> s košarico-lovilcem grobih delov. Velikost 200mm (dolžina) x 200mm (širina) x 121mm (višina), fi iztoka 50mm horizontalno, zgornji pokrov z vzorcem in okvirjem(čelna plošča) debeline 5mm INOX, debelina spodnjega dela 1,5mm INOX (kot npr. ACO S20205HRF)</t>
    </r>
  </si>
  <si>
    <t>DN100</t>
  </si>
  <si>
    <r>
      <rPr>
        <b/>
        <sz val="10"/>
        <color indexed="8"/>
        <rFont val="Arial Narrow"/>
        <family val="2"/>
        <charset val="238"/>
      </rPr>
      <t xml:space="preserve">Odzračna kapa </t>
    </r>
    <r>
      <rPr>
        <sz val="10"/>
        <color indexed="8"/>
        <rFont val="Arial Narrow"/>
        <family val="2"/>
        <charset val="238"/>
      </rPr>
      <t>z odkapnikom na spodnjem robu, nameščena na steno, vključno izvedba vodotesnega prehoda cevi skozi steno</t>
    </r>
  </si>
  <si>
    <t>za cev DN 100</t>
  </si>
  <si>
    <t>za cev  DN 70</t>
  </si>
  <si>
    <t>za cev  DN 50</t>
  </si>
  <si>
    <r>
      <rPr>
        <b/>
        <sz val="10"/>
        <rFont val="Arial Narrow"/>
        <family val="2"/>
        <charset val="238"/>
      </rPr>
      <t>Požarna zapora RS90</t>
    </r>
    <r>
      <rPr>
        <sz val="10"/>
        <rFont val="Arial Narrow"/>
        <family val="2"/>
        <charset val="238"/>
      </rPr>
      <t xml:space="preserve"> (S90, R90, EI90) za odtočne cevi, skupaj z označevalno ploščo ter pritrdilnim materialom</t>
    </r>
  </si>
  <si>
    <r>
      <rPr>
        <b/>
        <sz val="10"/>
        <rFont val="Arial Narrow"/>
        <family val="2"/>
        <charset val="238"/>
      </rPr>
      <t>Izvedba priključka odtočne kanalizacije</t>
    </r>
    <r>
      <rPr>
        <sz val="10"/>
        <rFont val="Arial Narrow"/>
        <family val="2"/>
        <charset val="238"/>
      </rPr>
      <t xml:space="preserve"> na obstoječe vertikalne kanalizacijske cevi PVC cevi (12x DN 100), vključno odklop teh vertikal od odzračevalnega horizontalnega razvoda in zatesnitev le tega s pokrovi DN 100, potrebni tesnilni material</t>
    </r>
  </si>
  <si>
    <r>
      <t>PP podometni sifon</t>
    </r>
    <r>
      <rPr>
        <sz val="10"/>
        <rFont val="Arial Narrow"/>
        <family val="2"/>
        <charset val="238"/>
      </rPr>
      <t xml:space="preserve"> za pomivalni stroj, DN50</t>
    </r>
  </si>
  <si>
    <r>
      <rPr>
        <b/>
        <sz val="10"/>
        <rFont val="Arial Narrow"/>
        <family val="2"/>
        <charset val="238"/>
      </rPr>
      <t>PP kondenčni sifon</t>
    </r>
    <r>
      <rPr>
        <sz val="10"/>
        <rFont val="Arial Narrow"/>
        <family val="2"/>
        <charset val="238"/>
      </rPr>
      <t xml:space="preserve"> z dodatno mehansko zaporo s kroglico, naz. pretok 0,37 l/s, DN 30/40 (npr. HL)</t>
    </r>
  </si>
  <si>
    <r>
      <rPr>
        <b/>
        <sz val="10"/>
        <rFont val="Arial Narrow"/>
        <family val="2"/>
        <charset val="238"/>
      </rPr>
      <t>Samolepilne zvočno izolativne plošče</t>
    </r>
    <r>
      <rPr>
        <sz val="10"/>
        <rFont val="Arial Narrow"/>
        <family val="2"/>
        <charset val="238"/>
      </rPr>
      <t xml:space="preserve"> za dodatno zvočno izolacijo odtočnih cevi, kot npr. tip GEBERIT Isol Flex, debeline 20 mm</t>
    </r>
  </si>
  <si>
    <t>DN 100</t>
  </si>
  <si>
    <t>DN 70</t>
  </si>
  <si>
    <t>DN 50</t>
  </si>
  <si>
    <r>
      <rPr>
        <b/>
        <sz val="10"/>
        <rFont val="Arial Narrow"/>
        <family val="2"/>
        <charset val="238"/>
      </rPr>
      <t>PP MX  visoko zvočno izolativne odtočne cevi</t>
    </r>
    <r>
      <rPr>
        <sz val="10"/>
        <rFont val="Arial Narrow"/>
        <family val="2"/>
        <charset val="238"/>
      </rPr>
      <t>, vključno vsi potrebni fazonski kosi, čistilni kosi, spoji z mufami, vključno potrebna ustrezna obešala, tesnila in montažni material, cevi položene vidno pod stropom oz. v dvojnem stropu, kot npr. GEBERIT PRO - za cevi pod stropom etaže.</t>
    </r>
  </si>
  <si>
    <t>DN 32</t>
  </si>
  <si>
    <r>
      <rPr>
        <b/>
        <sz val="10"/>
        <rFont val="Arial Narrow"/>
        <family val="2"/>
        <charset val="238"/>
      </rPr>
      <t>PP odtočne cevi,</t>
    </r>
    <r>
      <rPr>
        <sz val="10"/>
        <rFont val="Arial Narrow"/>
        <family val="2"/>
        <charset val="238"/>
      </rPr>
      <t xml:space="preserve"> trdnostni razred SN4, vključno vsi potrebni fazonski kosi, spoji z mufami z vloženimi gumijastimi tesnili, vključno montažni materiali(horizontalni razzvodi v temeljih)</t>
    </r>
  </si>
  <si>
    <t>FEKALNA KANALIZACIJA</t>
  </si>
  <si>
    <t>5.5.2.</t>
  </si>
  <si>
    <r>
      <rPr>
        <b/>
        <sz val="10"/>
        <color indexed="8"/>
        <rFont val="Arial Narrow"/>
        <family val="2"/>
        <charset val="238"/>
      </rPr>
      <t xml:space="preserve">Preizkus zmogljivosti notr. hidrantnega omrežja </t>
    </r>
    <r>
      <rPr>
        <sz val="10"/>
        <color indexed="8"/>
        <rFont val="Arial Narrow"/>
        <family val="2"/>
        <charset val="238"/>
      </rPr>
      <t xml:space="preserve"> (14 hidrantov) ter izdaja potrdila o ustreznosti s strani pooblaščenega izvajalca </t>
    </r>
  </si>
  <si>
    <t>obešal, vse  poc., vključno vijaki in matice ter gumijaste zaščite in zidni vložki (npr. sistem HILTI, SIKLA ali VALRAWEN), na instalacijah hladne vode se lahko uporabi le posebne izolirane nosilce za preprečitev nastanka kondenzacij (npr. ARMACEL ARMAFIX)</t>
  </si>
  <si>
    <t>Prof. železo za izdelavo podpor, konzol in</t>
  </si>
  <si>
    <t>ali enakovredno</t>
  </si>
  <si>
    <t>Oznaka izdelka: CO/T-1 Helix V 407/CE</t>
  </si>
  <si>
    <t>Bruto prostornina rezervoarja: 150 l</t>
  </si>
  <si>
    <t>Priključek za presežek: Ø 110</t>
  </si>
  <si>
    <t>Priključek cevi na tlačni strani: G 1¼, PN16</t>
  </si>
  <si>
    <t>Priključek cevi na sesalni strani: G 1¼ , PN10</t>
  </si>
  <si>
    <t>Vgradne mere</t>
  </si>
  <si>
    <t>Podatki o motorju</t>
  </si>
  <si>
    <t>Vstopni tlak: 0.6 MPa</t>
  </si>
  <si>
    <t>Največji obratovalni tlak: 10 bar</t>
  </si>
  <si>
    <t>temperatura okolice: 5 ...40 °C</t>
  </si>
  <si>
    <t>temperatura medija: 5...40 °C</t>
  </si>
  <si>
    <t>Število črpalk: 1</t>
  </si>
  <si>
    <t>Črpalka višina najv.: 54.55 m</t>
  </si>
  <si>
    <t>Črpalna višina: 50.00 m</t>
  </si>
  <si>
    <t>Pretok: 0.54 l/s</t>
  </si>
  <si>
    <t>Temperatura medija: 10.00 °C</t>
  </si>
  <si>
    <t>Transportni medij: Voda 100 %</t>
  </si>
  <si>
    <t>Obratovalni podatki</t>
  </si>
  <si>
    <t>- Fleksibilni priključni vodi ali kompenzatorji
- Membranska tlačna posoda</t>
  </si>
  <si>
    <t>Vključno:</t>
  </si>
  <si>
    <r>
      <t>Regulacija
-</t>
    </r>
    <r>
      <rPr>
        <sz val="10"/>
        <rFont val="Arial Narrow"/>
        <family val="2"/>
        <charset val="238"/>
      </rPr>
      <t xml:space="preserve"> Popolnoma avtomatska regulacija za črpalko s konstantnim
številom vrtljajev s pomočjo primerjave želene/dejanske vrednosti
- Signal senzorja 4 – 20 mA (s kontrolo prekinitve tokokroga) za
dejansko vrednost regulacijskih veličin
- Prosta izbira načina obratovanja črpalke (ročno, izklop,
avtomatika)
- Avtomatsko testno delovanje črpalk (vzbuditev črpalk): 
- Možnost vklopa z DIP stikalom
- Čas med dvema poskusnima delovanjema črpalke je šest ur
- Izklop pri "pretoku nič" preko tlaka in časa
- Stikalo H-0-A (ročno-ničelno-avtomatsko): Izbira načina
obratovanja črpalke in ročnega obratovanja ob motnji v reguliranju
"Ročno" (obratovanje v sili/testno obratovanje na omrežju, zaščita
motorja je na voljo), "0" (črpalka je izklopljena – vklop prek
krmilja ni mogoč) in "Avtomatsko" (črpalka za avtomatsko</t>
    </r>
    <r>
      <rPr>
        <sz val="10"/>
        <rFont val="Verdana"/>
        <family val="2"/>
        <charset val="238"/>
      </rPr>
      <t xml:space="preserve">
</t>
    </r>
    <r>
      <rPr>
        <sz val="10"/>
        <rFont val="Arial Narrow"/>
        <family val="2"/>
        <charset val="238"/>
      </rPr>
      <t>obratovanje prek krmilja je sproščena)</t>
    </r>
  </si>
  <si>
    <r>
      <t xml:space="preserve">Upravljanje/prikaz
</t>
    </r>
    <r>
      <rPr>
        <sz val="10"/>
        <rFont val="Arial Narrow"/>
        <family val="2"/>
        <charset val="238"/>
      </rPr>
      <t>- Popolnoma elektronski regulator Economy (CE) z internim dovodom napetosti, mikroprocesorjem in lučkami LED za prikaz stanja naprav ter analognimi in digitalnimi vhodi in izhodi – Nastavitev obratovalnih parametrov preko potenciometra
- Nastavitev načina obratovanja črpalke in potrjevanje sporočil o napakah s stikalom Ročno/0/Avtomatika - Zaslon LED (3x7 segmentov, alfanumerični) za prikaz nastavljenega tlaka, parametrov regulatorja in sporočil o napakah - Lučke LED za prikaz stanja naprav (omrežna napetost/obratovanje/motnje/pomanjkanje vode)
- Glavno stikalo z možnostjo zaklepanja</t>
    </r>
  </si>
  <si>
    <t>Kompaktna naprava za dvig tlaka, z razbremenilnim rezervoarjem za ločitev sistema v skladu z DIN 1988 in DIN EN 1717 za posredno
priključitev. Sestavljajo jo razbremenilni rezervoar, plovni ventil, plovno stikalo kot dajalnik signala za zaščito pred suhim tekom in normalnosesalne, vertikalne visokotlačne centrifugalne črpalke iz
nerjavečega jekla v izvedbi s suhim rotorjem. Pripravljena za priklop, s cevmi, montiranimi na osnovni okvir iz polietilena, vklj. S krmilno/regulacijsko napravo z vso potrebno merilno in nastavitveno opremo.
Za povsem avtomatsko oskrbo z vodo in dvig tlaka v stanovanjskih, pisarniškihin upravnih zgradbah, hotelih, bolnišnicah, trgovskih centrih (za področje uporabe po standardih DIN 1988 in DIN EN 806 je treba naprave opremiti z rezervno črpalko) ter industrijskih sistemih. 
Za črpanje pitne, potrošne, hladilne, požarne vode (razen za gasilne aparate v skladu z DIN14462 in z dovoljenjem lokalnih organov za požarno varnost) ali drugih uporabnih voda, ki uporabljenih materialov ne ogrožajo niti kemično niti mehansko in ne vsebujejo abrazivnih snovi ali dolgovlaknatih delcev.</t>
  </si>
  <si>
    <r>
      <rPr>
        <b/>
        <sz val="10"/>
        <color indexed="8"/>
        <rFont val="Arial Narrow"/>
        <family val="2"/>
        <charset val="238"/>
      </rPr>
      <t xml:space="preserve">Naprava za dvig tlaka </t>
    </r>
    <r>
      <rPr>
        <sz val="10"/>
        <color indexed="8"/>
        <rFont val="Arial Narrow"/>
        <family val="2"/>
        <charset val="238"/>
      </rPr>
      <t>v notranjem hidrantnem omrežju</t>
    </r>
  </si>
  <si>
    <t>DN50</t>
  </si>
  <si>
    <r>
      <rPr>
        <b/>
        <sz val="10"/>
        <color indexed="8"/>
        <rFont val="Arial Narrow"/>
        <family val="2"/>
        <charset val="238"/>
      </rPr>
      <t>Ms krogelni ventil</t>
    </r>
    <r>
      <rPr>
        <sz val="10"/>
        <color indexed="8"/>
        <rFont val="Arial Narrow"/>
        <family val="2"/>
        <charset val="238"/>
      </rPr>
      <t xml:space="preserve"> z ročico ter navojnim priključkom</t>
    </r>
  </si>
  <si>
    <t>- 30 m trde gum. cevi DN25, navite na izvlečnem kolutu</t>
  </si>
  <si>
    <t>- 1 kos D-ročnik</t>
  </si>
  <si>
    <t>- 1 kos kotni požarni D-ventil R 2</t>
  </si>
  <si>
    <t>- 1 kos pločevinasta stenska hidrantna omarica z vrati na jezično zaporo, dim. 75/85/25 cm rdeče opleskana ter s plombo (EURO-hidrant)</t>
  </si>
  <si>
    <t>Stenska hidrantna omarica vključno:</t>
  </si>
  <si>
    <r>
      <rPr>
        <b/>
        <sz val="10"/>
        <rFont val="Arial Narrow"/>
        <family val="2"/>
        <charset val="238"/>
      </rPr>
      <t>Srednje težke poc. navojne cevi,</t>
    </r>
    <r>
      <rPr>
        <sz val="10"/>
        <rFont val="Arial Narrow"/>
        <family val="2"/>
        <charset val="238"/>
      </rPr>
      <t xml:space="preserve"> vključno vsi potrebni poc. fitingi, pritrdilni in tesnilni material ter zaščitene z antikorizijskim premazom (1x temeljni ter 2x pokrivni premaz, RAL3000), mokro notranje hidrantno omrežje</t>
    </r>
  </si>
  <si>
    <t>NOTRANJE HIDRANTNO OMREŽJE</t>
  </si>
  <si>
    <t>WILO Stratos MAXO-Z 32/0,5-12, Pe=320 W</t>
  </si>
  <si>
    <r>
      <rPr>
        <b/>
        <sz val="10"/>
        <rFont val="Arial Narrow"/>
        <family val="2"/>
        <charset val="238"/>
      </rPr>
      <t>Cirkulacijska črpalka</t>
    </r>
    <r>
      <rPr>
        <sz val="10"/>
        <rFont val="Arial Narrow"/>
        <family val="2"/>
        <charset val="238"/>
      </rPr>
      <t xml:space="preserve"> za sanitarno vodo</t>
    </r>
    <r>
      <rPr>
        <b/>
        <sz val="10"/>
        <rFont val="Arial Narrow"/>
        <family val="2"/>
        <charset val="238"/>
      </rPr>
      <t xml:space="preserve"> </t>
    </r>
  </si>
  <si>
    <t>AQUADIS+ Q3=2,5 DN20 190 mm 30ºC TSN z brisalcem HF1L in Cyble komunikacijskim modulom M-Bus</t>
  </si>
  <si>
    <r>
      <rPr>
        <b/>
        <sz val="10"/>
        <rFont val="Arial Narrow"/>
        <family val="2"/>
        <charset val="238"/>
      </rPr>
      <t>Odštevalni vodomer</t>
    </r>
    <r>
      <rPr>
        <sz val="10"/>
        <rFont val="Arial Narrow"/>
        <family val="2"/>
        <charset val="238"/>
      </rPr>
      <t xml:space="preserve"> DN 20 z dajalnikom impulza </t>
    </r>
    <r>
      <rPr>
        <b/>
        <sz val="10"/>
        <rFont val="Arial Narrow"/>
        <family val="2"/>
        <charset val="238"/>
      </rPr>
      <t>- Hladna voda</t>
    </r>
  </si>
  <si>
    <t>AQUADIS+ Q3=10 DN32 260 mm 30ºC TSN z brisalcem HF1L in Cyble komunikacijskim modulom M-Bus</t>
  </si>
  <si>
    <r>
      <rPr>
        <b/>
        <sz val="10"/>
        <rFont val="Arial Narrow"/>
        <family val="2"/>
        <charset val="238"/>
      </rPr>
      <t>Odštevalni vodomer</t>
    </r>
    <r>
      <rPr>
        <sz val="10"/>
        <rFont val="Arial Narrow"/>
        <family val="2"/>
        <charset val="238"/>
      </rPr>
      <t xml:space="preserve"> DN 30 z dajalnikom impulza </t>
    </r>
    <r>
      <rPr>
        <b/>
        <sz val="10"/>
        <rFont val="Arial Narrow"/>
        <family val="2"/>
        <charset val="238"/>
      </rPr>
      <t>- Hladna voda</t>
    </r>
  </si>
  <si>
    <r>
      <rPr>
        <b/>
        <sz val="10"/>
        <rFont val="Arial Narrow"/>
        <family val="2"/>
        <charset val="238"/>
      </rPr>
      <t>Dezinfekcija</t>
    </r>
    <r>
      <rPr>
        <sz val="10"/>
        <rFont val="Arial Narrow"/>
        <family val="2"/>
        <charset val="238"/>
      </rPr>
      <t xml:space="preserve"> vodovodne instalacije, vključno dezinfekcijsko sredstvo ter izdaja potrdila o primernosti vode za pitje na podlagi kem. analize</t>
    </r>
  </si>
  <si>
    <t>z zapisniki o izvedbah preizkusov, podpisanimi s strani nadzornega organa</t>
  </si>
  <si>
    <t>Tlačni, tesnostni in ostali potrebni preizkusi sistemov</t>
  </si>
  <si>
    <r>
      <t>Izpiranje cevovodov</t>
    </r>
    <r>
      <rPr>
        <sz val="10"/>
        <color indexed="8"/>
        <rFont val="Arial Narrow"/>
        <family val="2"/>
        <charset val="238"/>
      </rPr>
      <t xml:space="preserve"> s čisto vodo</t>
    </r>
  </si>
  <si>
    <t>DN15</t>
  </si>
  <si>
    <r>
      <rPr>
        <b/>
        <sz val="10"/>
        <rFont val="Arial Narrow"/>
        <family val="2"/>
        <charset val="238"/>
      </rPr>
      <t xml:space="preserve">Ms ventil </t>
    </r>
    <r>
      <rPr>
        <sz val="10"/>
        <rFont val="Arial Narrow"/>
        <family val="2"/>
        <charset val="238"/>
      </rPr>
      <t>za priključitev pomivalniga stroja</t>
    </r>
  </si>
  <si>
    <r>
      <rPr>
        <b/>
        <sz val="10"/>
        <rFont val="Arial Narrow"/>
        <family val="2"/>
        <charset val="238"/>
      </rPr>
      <t xml:space="preserve">Izvedba priključka </t>
    </r>
    <r>
      <rPr>
        <sz val="10"/>
        <rFont val="Arial Narrow"/>
        <family val="2"/>
        <charset val="238"/>
      </rPr>
      <t>na vodovodni instalaciji na razdelilcu hladne vode v kleti, v teh. prostoru priprave san. vode v kleti objekta (3x NiRo cev /DN32,40,50/, vključno zapora, praznjenje in ponovno polnjenje sistema ter potrebni material</t>
    </r>
  </si>
  <si>
    <t>- tabletirana sol v vreči 25 kg.</t>
  </si>
  <si>
    <t>- Dezinfekcijski modul za dezinfekcijo izmenjevalca med regeneracijo</t>
  </si>
  <si>
    <t>Solnik z varovalnimi elementi</t>
  </si>
  <si>
    <t>Cev za povezavo krmilne glave in solnika</t>
  </si>
  <si>
    <t>Rezervoar za solnico (HDPE): 100 ltr</t>
  </si>
  <si>
    <t>Avtomatska krmilna glava, iSOFT F68/B3</t>
  </si>
  <si>
    <t>By- Pass ventil s funkcijo prilagajanja izhodne trdote vode</t>
  </si>
  <si>
    <t>Sestavni deli naprave:</t>
  </si>
  <si>
    <t>Dimenzije rezervoarja za solnico (V x Š x G): 1085 x 370 x 370 [mm]</t>
  </si>
  <si>
    <t>Dimenzije tlačne posode (V x Š x G): 1536 x 260 x 260 [mm]</t>
  </si>
  <si>
    <t>Priključki: 1" (DN25)</t>
  </si>
  <si>
    <t>Maksimalna temperatura vode: 0 - 40°C</t>
  </si>
  <si>
    <t>Delovni tlak: 1,5 - 6 bar</t>
  </si>
  <si>
    <t>Poraba soli: 7,5 kg/reg</t>
  </si>
  <si>
    <t>Kapaciteta: 174 °dHxm3</t>
  </si>
  <si>
    <t>Volumen rezervoarja za solnico: 100 ltr</t>
  </si>
  <si>
    <t>Količina ionske mase: 50 ltr</t>
  </si>
  <si>
    <t>Pretok vode(min/nor): 0,2 - 2,8 m3/h (max. 3,8 m3/h)</t>
  </si>
  <si>
    <t>Tehnični podatki:</t>
  </si>
  <si>
    <t>Zagotovljena strokovna montaža in servis</t>
  </si>
  <si>
    <t>Preverjena kvaliteta in izvor komponent</t>
  </si>
  <si>
    <t>Avtomatsko delovanje krmilnika</t>
  </si>
  <si>
    <t>Solna posoda iz visoko odpornega polietilena - HDPE</t>
  </si>
  <si>
    <t>Tlačna posoda iz armiranega polietilena</t>
  </si>
  <si>
    <t>Glavne prednosti:</t>
  </si>
  <si>
    <t>armiranega polietilena, solno posodo iz visoko odpornega polietilena (HDPE) in krmilnik iz ABS</t>
  </si>
  <si>
    <t>Popolnoma avtomatska ionska mehčalna naprava z volumetričnim in časovnim krmiljenjem. Mehčalna naprava ima tlačno posodo iz</t>
  </si>
  <si>
    <t>Avtomatska volumetrična mehčalna naprava za pripravo vode za parni vlažilnik</t>
  </si>
  <si>
    <t xml:space="preserve">Omehčevalna naprava </t>
  </si>
  <si>
    <t>- 1 kpl elektrokrmilna omarica s potrebnim trafom ter CANbus vmesnikom, nameščena v postaji priprave san. Tople vode v kleti</t>
  </si>
  <si>
    <t>- 1 kpl Ms priključni element za direktno priključitev
vodovodne cevi na odtočno kanalizacijo DN70, izdelan v
skladu z DIN EN 1717, delovna napetost 24V</t>
  </si>
  <si>
    <t>- 1 kpl temp. tipalo Pt-1000 20°C (nastavljivo), skupaj s
potrebno montažno tuljko, navojni priključek R1</t>
  </si>
  <si>
    <t>- 1 kpl Ms elektromagnetni ventil z nav. priključkom R ½,
primeren za uporabo sistemih pitne vode, izdelan v skladu z
DIN EN 13828 ter DVGW W 570, delovna napetost 24V,
skupaj s potrebnim trafom</t>
  </si>
  <si>
    <r>
      <rPr>
        <b/>
        <sz val="10"/>
        <color indexed="8"/>
        <rFont val="Arial Narrow"/>
        <family val="2"/>
        <charset val="238"/>
      </rPr>
      <t>Oprema, potrebna za zagotovitev max. dovoljene temp.</t>
    </r>
    <r>
      <rPr>
        <sz val="10"/>
        <color indexed="8"/>
        <rFont val="Arial Narrow"/>
        <family val="2"/>
        <charset val="238"/>
      </rPr>
      <t xml:space="preserve"> v omrežju hladne vode (kot npr. KEMPER, tip KHS)</t>
    </r>
  </si>
  <si>
    <t xml:space="preserve">DN 40 </t>
  </si>
  <si>
    <t>DN 25</t>
  </si>
  <si>
    <r>
      <rPr>
        <b/>
        <sz val="10"/>
        <color indexed="8"/>
        <rFont val="Arial Narrow"/>
        <family val="2"/>
        <charset val="238"/>
      </rPr>
      <t>Oprema za zagotovitev min. stalnih pretokov</t>
    </r>
    <r>
      <rPr>
        <sz val="10"/>
        <color indexed="8"/>
        <rFont val="Arial Narrow"/>
        <family val="2"/>
        <charset val="238"/>
      </rPr>
      <t xml:space="preserve"> v omrežju
hladne vode, to je osnovni delilni Ms element s kartušo z
dinamično venturijevo cevjo, dvema zapornima ventiloma,
navojni priključki, skupaj z izolacijsko oblogo (kot npr.
KEMPER, tip KHS)</t>
    </r>
  </si>
  <si>
    <t>- potrebna regulacija ter spuščanje naprave v pogon z vsemi potrebnimi deli s strani proizvajalca</t>
  </si>
  <si>
    <t>- 1 kpl elektronski regulator za termično dezinfekcijo san. tople vode, skupaj s komunikacijskim modulom za povezavo z reg. toplovodnih kotlov, napravo za izpis uspešnosti izvedbe termodezinfekcije, LED-diodami za signalizacijo ter vsemi potrebnimi kabelskimi povezavami, nameščen v postaji priprave san. tople vode v kleti</t>
  </si>
  <si>
    <t xml:space="preserve">- 19 kos modularni obtočni ventil skupaj s temp. tipalom Pt1000 ter modulom za daljinsko programsko vodeno termično dezinfekcijo, vključno el. krmilni kabel povprečne dolžine 45m (max 60m) - R 1/2,  </t>
  </si>
  <si>
    <r>
      <rPr>
        <b/>
        <sz val="10"/>
        <color indexed="8"/>
        <rFont val="Arial Narrow"/>
        <family val="2"/>
        <charset val="238"/>
      </rPr>
      <t>Oprema za regulacijo pretokov</t>
    </r>
    <r>
      <rPr>
        <b/>
        <sz val="10"/>
        <rFont val="Arial Narrow"/>
        <family val="2"/>
        <charset val="238"/>
      </rPr>
      <t xml:space="preserve"> v cirk. omrežju</t>
    </r>
    <r>
      <rPr>
        <sz val="10"/>
        <rFont val="Arial Narrow"/>
        <family val="2"/>
        <charset val="238"/>
      </rPr>
      <t xml:space="preserve"> sanitarna vode, vključno (kot npr. DANFOSS, tip MTCV):</t>
    </r>
  </si>
  <si>
    <t>DN 15</t>
  </si>
  <si>
    <r>
      <t>Povratni ventil za pitno vodo</t>
    </r>
    <r>
      <rPr>
        <b/>
        <sz val="10"/>
        <rFont val="Arial Narrow"/>
        <family val="2"/>
        <charset val="238"/>
      </rPr>
      <t xml:space="preserve"> z navojnim priključkom</t>
    </r>
  </si>
  <si>
    <t>DN 12</t>
  </si>
  <si>
    <r>
      <t xml:space="preserve">Krogelni ventil </t>
    </r>
    <r>
      <rPr>
        <b/>
        <sz val="10"/>
        <rFont val="Arial Narrow"/>
        <family val="2"/>
        <charset val="238"/>
      </rPr>
      <t>z ročico ter nastavkom za cev</t>
    </r>
  </si>
  <si>
    <t>DN 40</t>
  </si>
  <si>
    <t>DN 20</t>
  </si>
  <si>
    <r>
      <t xml:space="preserve">Krogelni ventil </t>
    </r>
    <r>
      <rPr>
        <b/>
        <sz val="10"/>
        <rFont val="Arial Narrow"/>
        <family val="2"/>
        <charset val="238"/>
      </rPr>
      <t>z ročico ter navojnim priključkom</t>
    </r>
  </si>
  <si>
    <t>DN 25 (d32x 3,5)</t>
  </si>
  <si>
    <t>DN 20 (d26 x 3,0)</t>
  </si>
  <si>
    <t>DN 15 (d20 x 2,5)</t>
  </si>
  <si>
    <t>DN 12 (d16x2,25)</t>
  </si>
  <si>
    <t>Za razvode do porabnikov v etaži</t>
  </si>
  <si>
    <t>Cevni razvodi v tleh in stenah se izvedejo iz predizoliranih fleksibilnih cevi. Cevni razvodi v dvojnem stropu se izvedejo iz cevi v palicah, ki se izolirajo s izolacijo iz sintetičnega kavčuka cebeline 9 mm.</t>
  </si>
  <si>
    <t>Kompozitne plast. vodovodne cevi po  DIN 16892/93, (npr. GEBERIT-MEPLA / MEPLA FLEX) v palicah ali roli, skupaj z Ms ali PE fitingi za stiskanje in vsem potrebnim montažnim materialom, vključno s pritrdilnim ter obešalnim materialom</t>
  </si>
  <si>
    <t>Sistemska kompozitna cev (PE-HD / Al / PE-Xb)</t>
  </si>
  <si>
    <t>za cev d 42, debelina izolacije 32 mm</t>
  </si>
  <si>
    <t>za cev d 35, debelina izolacije 32 mm</t>
  </si>
  <si>
    <t>za cev d 28, debelina izolacije 25 mm</t>
  </si>
  <si>
    <t>za cev d 22, debelina izolacije 19 mm</t>
  </si>
  <si>
    <t>za cev d 18, debelina izolacije 13 mm</t>
  </si>
  <si>
    <t>za cev d 15, debelina izolacije 13 mm</t>
  </si>
  <si>
    <t>za cevi tople vode in cirkulacije - glavni vert. in horiz. vodi</t>
  </si>
  <si>
    <t>- toplotna prevodnost L&lt;=0,036W/mK, v skladu z DIN ISO 8497</t>
  </si>
  <si>
    <t>- koeficient upora proti difuziji vodne pare mi&gt;=8000, v skladu z DIN EN ISO 13469</t>
  </si>
  <si>
    <t>- razreda gorljivosti B-s3, d0, v skladu z DIN EN 13501</t>
  </si>
  <si>
    <t>zaprtocelične strukture za izolacijo jeklenih cevi za instalacije v tehničnem prostoru, naslednjih dimenzij in debelin  z naslednjimi karakteristikami:</t>
  </si>
  <si>
    <t>Toplotna izolacija iz sintetičnega kavčuka</t>
  </si>
  <si>
    <t>za cev d 54, debelina izolacije 19 mm</t>
  </si>
  <si>
    <t>za cev d 42, debelina izolacije 19 mm</t>
  </si>
  <si>
    <t>za cev d 35, debelina izolacije 19 mm</t>
  </si>
  <si>
    <t>za cev d 28, debelina izolacije 19 mm</t>
  </si>
  <si>
    <t>za cev d 22, debelina izolacije 13 mm</t>
  </si>
  <si>
    <t>za cevi hladne vode - glavni vertikalni in horizontalni vodi</t>
  </si>
  <si>
    <t>zaprtocelične strukture za izolacijo jeklenih cevi naslednjih dimenzij in debelin  z naslednjimi karakteristikami:</t>
  </si>
  <si>
    <t>DN50 (54x1,5)</t>
  </si>
  <si>
    <t>DN40 (42x1,5)</t>
  </si>
  <si>
    <t>DN32 (35x1,5)</t>
  </si>
  <si>
    <t>DN25 (28x1,2)</t>
  </si>
  <si>
    <t>DN20 (22x1,2)</t>
  </si>
  <si>
    <t>DN15 (18x1,0)</t>
  </si>
  <si>
    <t>DN12 (15x1,0)</t>
  </si>
  <si>
    <r>
      <rPr>
        <b/>
        <sz val="10"/>
        <rFont val="Arial Narrow"/>
        <family val="2"/>
        <charset val="238"/>
      </rPr>
      <t>Sistemske cevi iz nerjavnega jekla</t>
    </r>
    <r>
      <rPr>
        <sz val="10"/>
        <rFont val="Arial Narrow"/>
        <family val="2"/>
        <charset val="238"/>
      </rPr>
      <t xml:space="preserve"> W.Nr 1.4401, primerne za vodovodne instalacije po DIN EN 10088-2, skupaj z ustreznimi tesnili ter fitingi za stiskanje, vsem potrebnim montažnim in pritrdilnim materialom, </t>
    </r>
    <r>
      <rPr>
        <u/>
        <sz val="10"/>
        <rFont val="Arial Narrow"/>
        <family val="2"/>
        <charset val="238"/>
      </rPr>
      <t>OPOMBA: skoraj vsa priklučna mesta imajo pretočne priključne kose.</t>
    </r>
  </si>
  <si>
    <t>INTERNI VODOVOD</t>
  </si>
  <si>
    <t>5.5.1.</t>
  </si>
  <si>
    <t>VODOVOD IN KANALIZACIJA</t>
  </si>
  <si>
    <t>5.5.</t>
  </si>
  <si>
    <t>SKUPAJ -  prezračevanje:</t>
  </si>
  <si>
    <r>
      <t xml:space="preserve">Zagon in kontrola </t>
    </r>
    <r>
      <rPr>
        <sz val="10"/>
        <rFont val="Arial Narrow"/>
        <family val="2"/>
        <charset val="238"/>
      </rPr>
      <t>sistema v celoti  ter izdelava zapisnika o funkcionalnosti sistema</t>
    </r>
  </si>
  <si>
    <r>
      <rPr>
        <b/>
        <sz val="10"/>
        <rFont val="Arial Narrow"/>
        <family val="2"/>
        <charset val="238"/>
      </rPr>
      <t>Označevanje kanalov</t>
    </r>
    <r>
      <rPr>
        <sz val="10"/>
        <rFont val="Arial Narrow"/>
        <family val="2"/>
        <charset val="238"/>
      </rPr>
      <t xml:space="preserve"> ter vgrajenih naprav skladno s starndardom DIN 2403 z označevalnimi okvirji dimenzije 105x55 mm z jeklenim zateznim pasom ter nalepkami za označbo smeri toka.</t>
    </r>
  </si>
  <si>
    <r>
      <t xml:space="preserve">Tlačni preizkus kanalov:
</t>
    </r>
    <r>
      <rPr>
        <sz val="10"/>
        <rFont val="Arial Narrow"/>
        <family val="2"/>
        <charset val="238"/>
      </rPr>
      <t>Izvedba tlačnega preizkusa tesnosti kanalskih tras po DIN 24194 z nadtlakom 400Pa, z izdelavo poročila o preizkusu;</t>
    </r>
  </si>
  <si>
    <t>El. meritve pri CNS sistemu in klimatu.</t>
  </si>
  <si>
    <r>
      <t xml:space="preserve">Nastavitve in meritve:
</t>
    </r>
    <r>
      <rPr>
        <sz val="10"/>
        <rFont val="Arial Narrow"/>
        <family val="2"/>
        <charset val="238"/>
      </rPr>
      <t>Merjenje količin zraka, ureguliranje količin zraka in sistemov na predpisane količine zraka, meritve ostalih parametrov, ureguliranje do polne funkcionalnosti</t>
    </r>
  </si>
  <si>
    <r>
      <rPr>
        <b/>
        <sz val="10"/>
        <rFont val="Arial Narrow"/>
        <family val="2"/>
        <charset val="238"/>
      </rPr>
      <t>Pomožni jekleni materia</t>
    </r>
    <r>
      <rPr>
        <sz val="10"/>
        <rFont val="Arial Narrow"/>
        <family val="2"/>
        <charset val="238"/>
      </rPr>
      <t>l (protikorozijsko zaščiten) za obešala, nosilce in podobno</t>
    </r>
  </si>
  <si>
    <t>velikost   1000x1995 mm</t>
  </si>
  <si>
    <t>kot npr.: Trox tip ARK2 ali enakovredno</t>
  </si>
  <si>
    <t>Žaluzija za vzdrževanje nastavljene tlačne razlike z nosilnim okvirjem, lamelami in magneti za nastavitev ustrezne tlačne razlike, pri kateri se žaluzija odpre.</t>
  </si>
  <si>
    <t>Nadtlačna žaluzija z magneti</t>
  </si>
  <si>
    <t>vel. 1000x2000 mm</t>
  </si>
  <si>
    <r>
      <rPr>
        <b/>
        <sz val="10"/>
        <rFont val="Arial Narrow"/>
        <family val="2"/>
        <charset val="238"/>
      </rPr>
      <t>Zaščitna aluminijasta rešetka</t>
    </r>
    <r>
      <rPr>
        <sz val="10"/>
        <rFont val="Arial Narrow"/>
        <family val="2"/>
      </rPr>
      <t xml:space="preserve"> z vgradnim protiokvirjem in zaščitno mrežico, vključno pritrdilni material</t>
    </r>
  </si>
  <si>
    <t>Velikost fi 125 mm</t>
  </si>
  <si>
    <t>iz pocinkane pločevine, z vzmetjo in tesnilnim obročem za naleganje loputk</t>
  </si>
  <si>
    <t>Protipovratna loputa</t>
  </si>
  <si>
    <t>dim. fi125/225 mm, L=2000 mm</t>
  </si>
  <si>
    <r>
      <t>Cevni dušilniki zvoka</t>
    </r>
    <r>
      <rPr>
        <sz val="10"/>
        <rFont val="Arial Narrow"/>
        <family val="2"/>
        <charset val="238"/>
      </rPr>
      <t xml:space="preserve"> iz pocinkane pločevine z izolacijo iz mineralne volne debeline 50 mm. Proizvod______________________.</t>
    </r>
  </si>
  <si>
    <t>Enako, le 300x400, L=1250 mm, št.kulis=1, De(250Hz)=26 dB</t>
  </si>
  <si>
    <t>dim. 800x500, L=1500 mm, št.kulis=3, De(250Hz)=38 dB</t>
  </si>
  <si>
    <r>
      <rPr>
        <b/>
        <sz val="10"/>
        <rFont val="Arial Narrow"/>
        <family val="2"/>
        <charset val="238"/>
      </rPr>
      <t>Kulisni dušilnik zvoka</t>
    </r>
    <r>
      <rPr>
        <sz val="10"/>
        <rFont val="Arial Narrow"/>
        <family val="2"/>
        <charset val="238"/>
      </rPr>
      <t>. Zunanji plašč je izdelan iz pocinkane pločevine, dušilne kulise so iz steklene volne debeline 200 mm obložene z vodili na vstopu in izstopu.  Proizvod_____________________.</t>
    </r>
  </si>
  <si>
    <t xml:space="preserve">  1050 x 600 mm</t>
  </si>
  <si>
    <r>
      <t xml:space="preserve">Jeklena prezračevalna rešetka:
</t>
    </r>
    <r>
      <rPr>
        <sz val="10"/>
        <rFont val="Arial Narrow"/>
        <family val="2"/>
        <charset val="238"/>
      </rPr>
      <t xml:space="preserve">Dobava in montaža jeklene prezračevalne rešetke s fiksnimi  verikalnimi lamelami; </t>
    </r>
  </si>
  <si>
    <t>Enako, le 600x150, priključek fi 200</t>
  </si>
  <si>
    <t>Enako, le 500x150, priključek fi 200</t>
  </si>
  <si>
    <t>Enako, le 400x150, priključek fi 160</t>
  </si>
  <si>
    <t>Enako, le 300x150, priključek fi 160</t>
  </si>
  <si>
    <t>Enako, le 300x100, priključek fi 125</t>
  </si>
  <si>
    <t xml:space="preserve">  200 x 100 mm, priključek fi 125</t>
  </si>
  <si>
    <r>
      <t xml:space="preserve">Aluminjasta prezračevalna rešetka:
</t>
    </r>
    <r>
      <rPr>
        <sz val="10"/>
        <rFont val="Arial Narrow"/>
        <family val="2"/>
        <charset val="238"/>
      </rPr>
      <t>Dobava in montaža aluminjaste prezračevalne rešetke  s priključno komoro iz pocinkane pločevine z redukcijo na okrogli priključkek iz vrha;</t>
    </r>
  </si>
  <si>
    <t xml:space="preserve">  300 x 150 mm, priključek fi 160</t>
  </si>
  <si>
    <r>
      <t xml:space="preserve">Aluminjasta prezračevalna rešetka:
</t>
    </r>
    <r>
      <rPr>
        <sz val="10"/>
        <rFont val="Arial Narrow"/>
        <family val="2"/>
        <charset val="238"/>
      </rPr>
      <t>Dobava in montaža aluminjaste prezračevalne rešetke  s priključno komoro iz pocinkane pločevine z okroglim priključkom z regulacijsko loputo;</t>
    </r>
  </si>
  <si>
    <t xml:space="preserve">  425 x 125 mm RAL</t>
  </si>
  <si>
    <t>Ustreza: Lindab, tip AR-4P ali enakovredno</t>
  </si>
  <si>
    <r>
      <t xml:space="preserve">Aluminijasta vratna rešetka:
</t>
    </r>
    <r>
      <rPr>
        <sz val="10"/>
        <rFont val="Arial Narrow"/>
        <family val="2"/>
        <charset val="238"/>
      </rPr>
      <t>Dobava in vgradnja aluminijaste vratne rešetke s protiokvirjem v naravni barvi ali v črni barvi RAL;</t>
    </r>
  </si>
  <si>
    <t>vel. 100</t>
  </si>
  <si>
    <t xml:space="preserve"> za dovod zraka z navojem za regulacijo pretoka zraka. Barvan v RAL 2016 mat.</t>
  </si>
  <si>
    <t>Prezračevalni ventili</t>
  </si>
  <si>
    <t>Enako, le vel. 160</t>
  </si>
  <si>
    <t>Enako, le vel. 125</t>
  </si>
  <si>
    <t xml:space="preserve"> za odvod zraka z navojem za regulacijo pretoka zraka. Barvan v RAL 2016 mat.</t>
  </si>
  <si>
    <t xml:space="preserve">  vel. 100</t>
  </si>
  <si>
    <t>kot npr.: Lindab, tip OD-10 ali enakovredno</t>
  </si>
  <si>
    <r>
      <t xml:space="preserve">Okrogli difuzor:
</t>
    </r>
    <r>
      <rPr>
        <sz val="10"/>
        <rFont val="Arial Narrow"/>
        <family val="2"/>
        <charset val="238"/>
      </rPr>
      <t>Dobava in montaža okroglega difuzorja;</t>
    </r>
  </si>
  <si>
    <t xml:space="preserve">  vel. 400</t>
  </si>
  <si>
    <t>kot npr.: Lindab, tip KD-15A ali enakovredno</t>
  </si>
  <si>
    <r>
      <t xml:space="preserve">Kvadratni difuzor:
</t>
    </r>
    <r>
      <rPr>
        <sz val="10"/>
        <rFont val="Arial Narrow"/>
        <family val="2"/>
        <charset val="238"/>
      </rPr>
      <t>Dobava in montaža okroglega difuzorja;</t>
    </r>
  </si>
  <si>
    <t>Enako, le vel. 600</t>
  </si>
  <si>
    <t>Enako, le vel. 500</t>
  </si>
  <si>
    <t>Enako, le vel. 400</t>
  </si>
  <si>
    <t xml:space="preserve">  vel. 300</t>
  </si>
  <si>
    <t>Ustreza: Lindab, tip OD-15/KK1/Z/M ali enakovredno</t>
  </si>
  <si>
    <r>
      <t xml:space="preserve">Vrtinčni difuzor:
</t>
    </r>
    <r>
      <rPr>
        <sz val="10"/>
        <rFont val="Arial Narrow"/>
        <family val="2"/>
        <charset val="238"/>
      </rPr>
      <t>Dobava in montaža vrtinčnega difuzorja z masko in izolirano komoro;</t>
    </r>
  </si>
  <si>
    <t>200x150</t>
  </si>
  <si>
    <r>
      <t xml:space="preserve">Dušilna loputa za pravokotne pločevinaste kanale:
</t>
    </r>
    <r>
      <rPr>
        <sz val="10"/>
        <rFont val="Arial Narrow"/>
        <family val="2"/>
        <charset val="238"/>
      </rPr>
      <t>Dobava in montaža dušilne lopute z ročico z možnostjo fiksiranja položaja;</t>
    </r>
  </si>
  <si>
    <t>Enako, le fi 200</t>
  </si>
  <si>
    <t>Enako, le fi 160</t>
  </si>
  <si>
    <t>Enako, le fi 125</t>
  </si>
  <si>
    <t>fi 100</t>
  </si>
  <si>
    <r>
      <t xml:space="preserve">Dušilna loputa za okrogle spiro kanale:
</t>
    </r>
    <r>
      <rPr>
        <sz val="10"/>
        <rFont val="Arial Narrow"/>
        <family val="2"/>
        <charset val="238"/>
      </rPr>
      <t>Dobava in montaža dušilne lopute z ročico z možnostjo fiksiranja položaja;</t>
    </r>
  </si>
  <si>
    <t>fi 125</t>
  </si>
  <si>
    <t>Zaporna loputa, z ohišjem in lamelo iz pocinkane pločevine, z nosilcem za pogon in pogonom on/off 230V</t>
  </si>
  <si>
    <t>Zrakotesna loputa z mot. pogonom:</t>
  </si>
  <si>
    <t>Enako, le 1000x500</t>
  </si>
  <si>
    <t>400x250</t>
  </si>
  <si>
    <r>
      <t xml:space="preserve">Zrakotesna žalzija z mot. pogonom:
</t>
    </r>
    <r>
      <rPr>
        <sz val="10"/>
        <rFont val="Arial Narrow"/>
        <family val="2"/>
        <charset val="238"/>
      </rPr>
      <t>Dobava in montaža zrakotesne žaluzije s tesnili med lamelami in med okvirjem in lamelami, z motornim pogonom on/off 230 V;</t>
    </r>
  </si>
  <si>
    <t>Enako, le EN / DN 250x200</t>
  </si>
  <si>
    <t>Enako, le EN / DN 500x200</t>
  </si>
  <si>
    <t>Enako, le EN / DN 500x300</t>
  </si>
  <si>
    <t>Enako, le EN / DN 300x300</t>
  </si>
  <si>
    <t>Enako, le EN / DN 400x250</t>
  </si>
  <si>
    <t>Enako, le EN / DN 400x200</t>
  </si>
  <si>
    <t>Enako, le EN / DN 500x150</t>
  </si>
  <si>
    <t>Enako, le RN / DN 200</t>
  </si>
  <si>
    <t xml:space="preserve">  RN / DN 125</t>
  </si>
  <si>
    <t>Ustreza: Trox ali enakovredno</t>
  </si>
  <si>
    <r>
      <t xml:space="preserve">Regulator pretoka - mehanski:
</t>
    </r>
    <r>
      <rPr>
        <sz val="10"/>
        <rFont val="Arial Narrow"/>
        <family val="2"/>
        <charset val="238"/>
      </rPr>
      <t>Dobava in montaža mehanskega regulatorja pretoka, spuaj z nastavitvijo projektnih količin;</t>
    </r>
  </si>
  <si>
    <t>velikost 425x225</t>
  </si>
  <si>
    <t>V notranjosti (pod priključkom) je vgrajen tudi filter klasifikacije F5 katerega vgradimo pred priključkom na posebna vodila, ter ga pritrdimo z zatičem.</t>
  </si>
  <si>
    <t>Maska je na vgradni okvir privijačena z nerjavečim vijakom.</t>
  </si>
  <si>
    <t>Rešetka je v izdelana iz nerjaveče brušene pločevine (AISI 304). Maska je izdelana iz okvirja, na katerega je privarjena gosto prepletena nerjaveča mreža.</t>
  </si>
  <si>
    <r>
      <rPr>
        <b/>
        <sz val="10"/>
        <rFont val="Arial Narrow"/>
        <family val="2"/>
        <charset val="238"/>
      </rPr>
      <t>Lovilec nečistoč</t>
    </r>
    <r>
      <rPr>
        <sz val="10"/>
        <rFont val="Arial Narrow"/>
        <family val="2"/>
        <charset val="238"/>
      </rPr>
      <t xml:space="preserve"> je odvodna rešetka namenjena za stensko vgradnjo v prostore v katerih obstaja zahteva po čistem zraku (operacijske dvorane, čisti prostori…). V notranjosti kotnega elementa je vgrajen filter kvalitete F5.</t>
    </r>
  </si>
  <si>
    <t>- za prekot zraka 150 m3/m</t>
  </si>
  <si>
    <t>- ULPA filter U15 610x305x292 mm</t>
  </si>
  <si>
    <t>- F9 filter vel. 610x305x50 mm</t>
  </si>
  <si>
    <t>Enako, le</t>
  </si>
  <si>
    <t>- za prekot zraka 500 m3/m</t>
  </si>
  <si>
    <t>- ULPA filter U15 610x610x292 mm</t>
  </si>
  <si>
    <t>- F9 filter vel. 610x610x50 mm</t>
  </si>
  <si>
    <t>Vključno zrakotesni žaluziji na obeh priključnih straneh ohišja.</t>
  </si>
  <si>
    <t>Kot npr. Lindab AKF-I+KPF</t>
  </si>
  <si>
    <r>
      <rPr>
        <b/>
        <sz val="10"/>
        <rFont val="Arial Narrow"/>
        <family val="2"/>
        <charset val="238"/>
      </rPr>
      <t>Kanalska filtrska enota</t>
    </r>
    <r>
      <rPr>
        <sz val="10"/>
        <color theme="1"/>
        <rFont val="Arial"/>
        <family val="2"/>
        <charset val="238"/>
      </rPr>
      <t xml:space="preserve"> </t>
    </r>
    <r>
      <rPr>
        <sz val="10"/>
        <rFont val="Arial Narrow"/>
        <family val="2"/>
        <charset val="238"/>
      </rPr>
      <t>s predfiltrom F9 in HEPA filtrom U15. Kanalska enota je sestavljena iz ohišja filtra, priključnima prirobnicama in filtri. Tesnilo med ohišjem filtra in priključnim kanalom je pravokotnega preseka. Ohišje je izdelano iz jeklene pločevine, zavarjeno zrakotesno po DIN 1946 in barvano po RAL 9010. V ohišje so vgrajeni nastavki za merjenje padcev tlaka.</t>
    </r>
  </si>
  <si>
    <t>- za prekot zraka 1200 m3/m</t>
  </si>
  <si>
    <t>- filter z aktivnim ogljem 610x610x292 mm</t>
  </si>
  <si>
    <r>
      <rPr>
        <b/>
        <sz val="10"/>
        <rFont val="Arial Narrow"/>
        <family val="2"/>
        <charset val="238"/>
      </rPr>
      <t>Kanalska samostoječa filtrska enota</t>
    </r>
    <r>
      <rPr>
        <sz val="10"/>
        <color theme="1"/>
        <rFont val="Arial"/>
        <family val="2"/>
        <charset val="238"/>
      </rPr>
      <t xml:space="preserve"> </t>
    </r>
    <r>
      <rPr>
        <sz val="10"/>
        <rFont val="Arial Narrow"/>
        <family val="2"/>
        <charset val="238"/>
      </rPr>
      <t>s predfiltrom F9, filtrom z aktivnim ogljem  za radioaktivne iodine in ULPA filtrom U15. Kanalska enota je sestavljena iz ohišja filtra na podstavku z nogicami, priključnima prirobnicama in filtri. Tesnilo med ohišjem filtra in priključnim kanalom je pravokotnega preseka. Ohišje je izdelano iz jeklene pločevine, zavarjeno zrakotesno po DIN 1946 in barvano po RAL 9010. V ohišje so vgrajeni nastavki za merjenje padcev tlaka.</t>
    </r>
  </si>
  <si>
    <t>Vključno material za montažo v betonsko ploščo, protipožarna tesnitev preboja z negorljivim materialom (kamena volna v primeru lahkih sten oziroma malta v primeru trdnih sten) in intumiscenčnim kitom.</t>
  </si>
  <si>
    <t>Protipožarna tesnitev prebojev okoli požarnih loput</t>
  </si>
  <si>
    <t>Enako, le velikost 280</t>
  </si>
  <si>
    <t>Enako, le velikost 200</t>
  </si>
  <si>
    <t>velikost 125</t>
  </si>
  <si>
    <t>Okrogla protipožarna loputa, izdelana v skladu z EN 1366-2, s CE certifikatom po EN 15650, klasificirana po EN 13501-3 na požarno odpornost EI120S, izdelana iz pocinkane pločevine, z elektromotornim pogonom 24V,  z mejnima tipaloma za kontrolo odprte in zaprte lege lopute. Kot npr. TROX, tip: FKRS-EU 125 Z45 ali enakovredno.</t>
  </si>
  <si>
    <r>
      <t>Protipožarne lopute</t>
    </r>
    <r>
      <rPr>
        <sz val="10"/>
        <rFont val="Arial Narrow"/>
        <family val="2"/>
        <charset val="238"/>
      </rPr>
      <t xml:space="preserve"> za okrogle pločevinaste kanale</t>
    </r>
  </si>
  <si>
    <t>velikost 500x150</t>
  </si>
  <si>
    <t>Protipožarna loputa, izdelana v skladu z EN 1366-2, s CE certifikatom po EN 15650, klasificirana po EN 13501-3 na požarno odpornost EI120S, izdelana iz pocinkane pločevine, z ročnim in termičnim sprožilom ter ročico za premik lamele, z mejnima tipaloma za kontrolo odprte in zaprte lege lopute. Kot npr. TROX, tip: FKS-EU Z03 ali enakovredno.</t>
  </si>
  <si>
    <r>
      <t>Protipožarne lopute</t>
    </r>
    <r>
      <rPr>
        <sz val="10"/>
        <rFont val="Arial Narrow"/>
        <family val="2"/>
        <charset val="238"/>
      </rPr>
      <t xml:space="preserve"> za pločevinaste kanale</t>
    </r>
  </si>
  <si>
    <t>Enako, le 800x500</t>
  </si>
  <si>
    <t>Enako, le 550x400</t>
  </si>
  <si>
    <t>Enako, le 900x300</t>
  </si>
  <si>
    <t>Enako, le 500x300</t>
  </si>
  <si>
    <t>Enako, le 400x250</t>
  </si>
  <si>
    <t>Enako, le 450x200</t>
  </si>
  <si>
    <t>velikost 400x200</t>
  </si>
  <si>
    <t>Protipožarna loputa, izdelana v skladu z EN 1366-2, s CE certifikatom po EN 15650, klasificirana po EN 13501-3 na požarno odpornost EI180S, izdelana iz pocinkane pločevine, z elektromotornim pogonom 230V, z mejnima tipkaloma za kontrolo odprte in zaprte lege lopute. Kot npr. TROX, tip: FK-EU Z43 ali enakovredno.</t>
  </si>
  <si>
    <t>Enako, le fi 250</t>
  </si>
  <si>
    <t xml:space="preserve">Enako, le fi 125 </t>
  </si>
  <si>
    <t>Toplotna izolacijamora biti  z zaprto celično strukturo, difuzijsko odpornostjo µ &gt; 5000, toplotno pevodnostjo λ &lt;  0,038 W/mK (pri 20 ºC) in kvaliteto požarne odpornosti najmanj B, vključno spojni in montažni material. Maksimalna dolžina posameznega kosa je 1,5 m.</t>
  </si>
  <si>
    <t xml:space="preserve">Fleksibilni kanali s toplotno izolacijo. </t>
  </si>
  <si>
    <r>
      <rPr>
        <b/>
        <sz val="10"/>
        <rFont val="Arial Narrow"/>
        <family val="2"/>
        <charset val="1"/>
      </rPr>
      <t>Toplotna izolacija</t>
    </r>
    <r>
      <rPr>
        <sz val="10"/>
        <rFont val="Arial Narrow"/>
        <family val="2"/>
        <charset val="1"/>
      </rPr>
      <t xml:space="preserve"> zračnih kanalov izvedena s gibkimi ploščami iz sintetičnega kavčuka, območje uporabe -40 do 85°C, koefic. parozapornosti min. 10000, proizv.  kot npr. Armaflex Armacell XG, debelina 50 (2x25) mm. Za dovodni, odvodni zrak v ostrešju.</t>
    </r>
  </si>
  <si>
    <r>
      <rPr>
        <b/>
        <sz val="10"/>
        <rFont val="Arial Narrow"/>
        <family val="2"/>
        <charset val="1"/>
      </rPr>
      <t>Toplotna izolacija</t>
    </r>
    <r>
      <rPr>
        <sz val="10"/>
        <rFont val="Arial Narrow"/>
        <family val="2"/>
        <charset val="1"/>
      </rPr>
      <t xml:space="preserve"> zračnih kanalov izvedena s gibkimi ploščami iz sintetičnega kavčuka, območje uporabe -40 do 85°C, koefic. parozapornosti min. 10000, kot npr. Armaflex Armacell XG, debelina 19 mm. Za dovodni zrak v objektu, zunanji in opadni zrak.</t>
    </r>
  </si>
  <si>
    <t>1060-2000 mm  -    1,0 mm</t>
  </si>
  <si>
    <t>560-1000 mm    -    0,8 mm</t>
  </si>
  <si>
    <t>100-530 mm      -    0,6 mm</t>
  </si>
  <si>
    <t xml:space="preserve"> Debelina pločevine glede na nazivno dimenzijo</t>
  </si>
  <si>
    <t xml:space="preserve">iz pocinkane pločevine s stopnjo tesnosti B po SIST EN 1507 za pravokotne in SIST EN 12237 za okrogle kanale, za tlake do ± 1000 Pa. Pravokotni kanali vzdolžno zarobljeni, med seboj spojeni prirobnično, skupaj z vodilnimi usmerniki v lokih.  Zračni kanali naj bodo pri večjih dimenzijah diagonalno izbočeni ali ojačani z blagim izmeničnim vbočenjem in izbočenjem. Fazonski kosi okroglih kanalov z gumijastimi tesnili. Vključno s tesnilnim in montažnim materijalom. Pritrjevanje, obešanje kanalov mora bit v skladu z standardom z EN 12236. </t>
  </si>
  <si>
    <t>Ravni kanali in fazonski kosi kanalskega razvoda</t>
  </si>
  <si>
    <t>Enako, le el. moč 2000 W,   velikost kanala 400x250</t>
  </si>
  <si>
    <t>Enako, le el. moč 500 W,   velikost kanala fi160</t>
  </si>
  <si>
    <t>el. moč 250 W,   velikost kanala fi125</t>
  </si>
  <si>
    <r>
      <rPr>
        <b/>
        <sz val="10"/>
        <rFont val="Arial Narrow"/>
        <family val="2"/>
        <charset val="238"/>
      </rPr>
      <t xml:space="preserve">Električni kanalski grelnik zraka </t>
    </r>
    <r>
      <rPr>
        <sz val="10"/>
        <rFont val="Arial Narrow"/>
        <family val="2"/>
        <charset val="238"/>
      </rPr>
      <t>v ohišju iz pocinkane pločevine, vključno s priklopno EKO in termično zaščito. Proizvod_____________________.</t>
    </r>
  </si>
  <si>
    <t>- teža          m = 150 kg</t>
  </si>
  <si>
    <t>- dimenzije  l x b x h = 1000x500x830 mm</t>
  </si>
  <si>
    <t>- el.moč:       2.209 W / 400V</t>
  </si>
  <si>
    <t>- tlak:             250 Pa</t>
  </si>
  <si>
    <t>- pretok:         10.000 m3/h</t>
  </si>
  <si>
    <t>Enako, le kot npr.: RUCK KVRI 10050 EC 30</t>
  </si>
  <si>
    <t>- teža          m = 21,1 kg</t>
  </si>
  <si>
    <t>- dimenzije  l x b x h = 500x250x500 mm</t>
  </si>
  <si>
    <t>- el.moč:       268 W / 400V</t>
  </si>
  <si>
    <t>- tlak:             700 Pa</t>
  </si>
  <si>
    <t>- pretok:         500 m3/h</t>
  </si>
  <si>
    <t>Enako, le kot npr.: RUCK KVRI 5025 EC 30</t>
  </si>
  <si>
    <t>- teža          m = 72,3 kg</t>
  </si>
  <si>
    <t>- dimenzije  l x b x h = 800x500x921 mm</t>
  </si>
  <si>
    <t>- el.moč:       1.173 W / 400V</t>
  </si>
  <si>
    <t>- tlak:             800 Pa</t>
  </si>
  <si>
    <t>- pretok:         1200 m3/h</t>
  </si>
  <si>
    <t xml:space="preserve">- pritrdilni material. </t>
  </si>
  <si>
    <t>- fleksibilni jadrovinasti priključni kosi s prirobnicami</t>
  </si>
  <si>
    <t>Kot npr.: RUCK KVRI 8050 EC 30</t>
  </si>
  <si>
    <t>Radialni ventilator z nazaj zakrivljenimi lopaticami, primeren za vgradnjo v kvadraten kanal. Ohišje iz pocinkane pločevine, zvočno izolirano, ustrezna zaščita IP44. EC ventilator z integrirano elektroniko. Vključno z tesnilnim in montažnim materialom.</t>
  </si>
  <si>
    <t>EC Kanalski ventilator za odvod zraka</t>
  </si>
  <si>
    <t>- teža          m = 19 kg</t>
  </si>
  <si>
    <t>- dimenzije  l x b x h = 505x482x303 mm</t>
  </si>
  <si>
    <t>- el.moč:       156 W / 230V</t>
  </si>
  <si>
    <t>- tlak:             150 Pa</t>
  </si>
  <si>
    <t>- pretok:         150 m3/h</t>
  </si>
  <si>
    <t>- hitrospojne objemke iz pocinkane pločevine z 8 mm neoprensko plastjo za preprečevanje prenosa vibracij</t>
  </si>
  <si>
    <t>Kot npr.: RUCK ISOR 160 EC 20, dobavitelj: BOSSPLAST d.o.o.</t>
  </si>
  <si>
    <t>Radialni ventilator z nazaj zakrivljenimi lopaticami, primeren za priključitev na okrogel  kanal. Ohišje iz pocinkane pločevine, zvočno izolirano, ustrezna zaščita IP54. EC ventilator z integrirano elektroniko. Vključno z tesnilnim in montažnim materialom.</t>
  </si>
  <si>
    <t>EC Cevni ventilator za odvod zraka</t>
  </si>
  <si>
    <t>komplet</t>
  </si>
  <si>
    <t xml:space="preserve">STORITEV v naslednjem obsegu:
Storitev - zajema:
- integracija električnih analizatorjev 3 kom. na obstoječi energetski monitoring naročnika (2 klimata in hladilni agregat)
- kontrola komunikacija
- predajni zapisnik 
</t>
  </si>
  <si>
    <t>Merilni tokovni transformator z razstavljivim jedrom 100/5A, cl. 1, 1m kabla
SACI: TA24P_100/5A_1</t>
  </si>
  <si>
    <t>Analizator el. veličin 3-f, barvni displej,TCP/IP, RS485, Modbus,  WEB server, 96x96mm, panelna v.
CONTROL APPLICATIONS: Elnet LT TCP/IP</t>
  </si>
  <si>
    <t>Povezava el. analizatorjev na obstoječi energestki monitoring naročnika</t>
  </si>
  <si>
    <t>STORITEV v naslednjem obsegu:
Storitev - zajema:
- programiranje komunikacijskih vmesnikov
- izdelavo grafik na nadzornem sistemu
- integriranje podatkovnih točk na CNS
- preizkusni zagon
- poučitev vzdrževalnega osebja o rokovanju z napravami</t>
  </si>
  <si>
    <t>Desigo Insight SW licenčne točke V6.0 v naslednjem obsegu:
- 100 podatkovnih točk 
SIEMENS: CMM.05</t>
  </si>
  <si>
    <t>CNS</t>
  </si>
  <si>
    <t xml:space="preserve">STORITEV v naslednjem obsegu:
Storitev - zajema:
- montažo elementov avtomatike, razen ventilov in tipal v cevi
- elektro načrt in funkcionalno shemo avtomatike
- izdelavo programa za krmilnik
- instalacijo programske opreme
- preizkusni zagon
- poučitev vzdrževalnega osebja o rokovanju z napravo
</t>
  </si>
  <si>
    <t>OPOMBA:
Kabliranje med strojnico klimata in opremo vgrajeno na nivoju prostorov je vključeno v popisu splošne elektrike</t>
  </si>
  <si>
    <t>OPOMBA: 
Vgradnja in ožičenje elementov v stikalni omari Klimata KN S</t>
  </si>
  <si>
    <t>Diferen. tlačno tipalo,0..1000/ 0..1500/ 0..3000Pa, 0..10V, IP42
SIEMENS: QBM2030-30</t>
  </si>
  <si>
    <t>Pretvornik signala 0..10VDC &gt; PWM signal 0/24VAC za krmiljenje tokovnih ventilov
SIEMENS: SEM61.4</t>
  </si>
  <si>
    <t>Tokovni ventil 0,06...30,0kW pri AC400V
SIEMENS: SEA45.5</t>
  </si>
  <si>
    <t>Tipalo prostorske temperature LG-Ni 1000, 0...+50°C
SIEMENS: QAA24</t>
  </si>
  <si>
    <t>Kanalsko temp. tipalo LG-NI 1000, -50...+80°C, dolžine 0,40m
SIEMENS: QAM2120.040</t>
  </si>
  <si>
    <t>Modul za upravljanje 8-vrstični, IP65, magnetni, 240x128 točk
SIEMENS: POL871.71/STD</t>
  </si>
  <si>
    <t>Razširitveni modul, 4UI (4DI ali 2NTC in 2x0..5V), 4DO relejski
SIEMENS: POL945.00/FEN</t>
  </si>
  <si>
    <t>Razširitveni modul, 8UI/O, 2AO, 4DO (rele),
SIEMENS: POL955.00/FEN</t>
  </si>
  <si>
    <t>BACnet TCP/IP komunikacijski modul
SIEMENS: POL908.00/STD</t>
  </si>
  <si>
    <t>DDC krmilnik: 21I/Os:3UI,8UIO,4DI,6DO. IP,SD card,MI,BH,PB,MB,BA
SIEMENS: POL648.10/FEN</t>
  </si>
  <si>
    <t xml:space="preserve">Prostorske regulacije AI3 DI5 AO4 DO6 (Filtracijski boxi in zaporne lopute so tovrniško opremljeni z motornimi pogoni ON-OFF) </t>
  </si>
  <si>
    <t>STORITEV v naslednjem obsegu:
Storitev - zajema:
- montažo elementov avtomatike, razen ventilov in tipal v cevi
- elektro načrt in funkcionalno shemo avtomatike
- izdelavo programa za krmilnik
- instalacijo programske opreme
- preizkusni zagon
- poučitev vzdrževalnega osebja o rokovanju z napravo</t>
  </si>
  <si>
    <t>Kabliranje do 20m, montaža EKO, priklop, brez energetskega dovodnega kabla</t>
  </si>
  <si>
    <t>Elektro komandna omara, komplet ožičena z vsemi zaščitnimi elementi, vključno z montažo</t>
  </si>
  <si>
    <t>Panel za upravljanje frekvenčnega pretvornika G120P...
SIEMENS: G120P-BOP-2</t>
  </si>
  <si>
    <t>Frekvenčni pretvornik 3 kW, filter B, IP55
SIEMENS: G120P-3/35B</t>
  </si>
  <si>
    <t>Motorni pogon ventila, 400 N, 5.5 mm, AC/DC 24 V, DC 0…10 V / DC 4…20 mA, 30 s
SIEMENS: SAS61.03</t>
  </si>
  <si>
    <t>Set privijal DN 15, medenina (2 kosa)
SIEMENS: ALG152</t>
  </si>
  <si>
    <t>Prehodni reg. ventil PN 16, DN 15, kvs 2.5, navojni
SIEMENS: VVG44.15-2.5</t>
  </si>
  <si>
    <t>prehodni ventil dogrelnik</t>
  </si>
  <si>
    <t>Set privijal DN 40 (3 kosi)
SIEMENS: ALG403</t>
  </si>
  <si>
    <t>Tripotni reg. ventil PN 16, DN 40, kvs 25, navojni
SIEMENS: VXG44.40-25</t>
  </si>
  <si>
    <t>tripotni ventil hladilnik</t>
  </si>
  <si>
    <t>prehodni ventil grelnik</t>
  </si>
  <si>
    <t>Diferenčno tlačno stikalo 50..500Pa
SIEMENS: QBM81-5</t>
  </si>
  <si>
    <t>Diferenčno tlačno stikalo 20..300Pa
SIEMENS: QBM81-3</t>
  </si>
  <si>
    <t>Protizmrzovalni termostat 3m
SIEMENS: QAF81.3</t>
  </si>
  <si>
    <t>Kanalski higrostat
SIEMENS: QFM81.21</t>
  </si>
  <si>
    <t>Kanalsko tipalo temperature in r.vlage -15..60°C/ 0..95 r.vl., 0..10V, IP54
SIEMENS: QFM2160</t>
  </si>
  <si>
    <t>Modul za upravljanje 8-vrstični, IP65, panelna vgradnja
SIEMENS: POL871.72/STD</t>
  </si>
  <si>
    <t>Klimatska naprava J 5.320 m3/h</t>
  </si>
  <si>
    <t>Mot. pogon, rotacijski, 24VAC, 0...10V, 10Nm, do 1,5m2, indikacija položaja 0..10V
SIEMENS: GLB161.1E</t>
  </si>
  <si>
    <t>Motorni pogon, rotacijski, 24VAC, 3 točk., 10Nm, žaluzije do 1,5m2
SIEMENS: GLB131.1E</t>
  </si>
  <si>
    <t>Klimatska naprava S 5.800 m3/h</t>
  </si>
  <si>
    <t>Regulacijska oprema in CNS</t>
  </si>
  <si>
    <t>- teža          m = 2.569 kg</t>
  </si>
  <si>
    <t>- dimenzije l x b x h = 10.090x1360x1950 mm</t>
  </si>
  <si>
    <t>Mere - maksimalne</t>
  </si>
  <si>
    <t>- zrakotesna motorna izstopna žaluzija z zveznim pogonom in jadrovinastim priključkom čez celotni presek</t>
  </si>
  <si>
    <t>- dušilna enota, dolžina kulise 1.000 mm, dušenje hrupa pri 250 Hz 22 dB</t>
  </si>
  <si>
    <t>- odvodna ventilatorska enota s frekvenčnim pretvornikom in PTC zaščito; 
q = 5.010 m³/h; ∆pEXT = 350 Pa; 3,0 kW; 400 V, zvočna moč 95,7 dB(A)</t>
  </si>
  <si>
    <t>- prazna enota</t>
  </si>
  <si>
    <t>enota z vrečastim filtrom in prazno enoto, z jadrovinastim priključkom čez celotni presek:     
filter M5 l=370 mm, V = 5.010 m3/h, 39/64/89 Pa</t>
  </si>
  <si>
    <t>odvodni del naprave:</t>
  </si>
  <si>
    <t>enota z vrečastim filtrom in prazno enoto, z jadrovinastim priključkom čez celotni presek: 
filter F9 l=370 mm, V = 5.320 m3/h, 106/156/206 Pa</t>
  </si>
  <si>
    <t xml:space="preserve">  medij ogrevanje: voda; režim 70/55 °C, 4,4 kPa</t>
  </si>
  <si>
    <t xml:space="preserve">  grelna moč: 9 kW</t>
  </si>
  <si>
    <t xml:space="preserve">  temperatura zraka pred/za gretje: tz = 17/22 °C </t>
  </si>
  <si>
    <t>- grelna vodna enota za dogrevanje:</t>
  </si>
  <si>
    <t xml:space="preserve">  hladilna moč: 30,3 kW</t>
  </si>
  <si>
    <t xml:space="preserve">  medij hlajenja: glikol/voda 35%; režim 7/12 °C, 28,4 kPa</t>
  </si>
  <si>
    <t xml:space="preserve">  temperatura zraka pred/za hlajenje: tz = 28/17 °C </t>
  </si>
  <si>
    <t>- hladilno enota za hlajenje skupaj z eleminatorjem kapljic in nadtlačnim sifonom:</t>
  </si>
  <si>
    <t>- vlažilna enota s parnim vlažilnikom skupaj s podtlačnim sifonom, l=1200 mm
q = 5.320 m3/h, vstop: T=24°C, 6% r.v.
Izstop: 24°C, 40% r.v.
Max. zmoglivost: 45 kg/h, moč: 33,75 kW</t>
  </si>
  <si>
    <t xml:space="preserve">  medij ogrevanje: voda; režim 70/55 °C, 9,1 kPa</t>
  </si>
  <si>
    <t>-  grelna moč: 14,4 kW</t>
  </si>
  <si>
    <t xml:space="preserve">  temperatura zraka pred/za gretje: tz = 17,0/24 °C </t>
  </si>
  <si>
    <t>- grelna vodna enota za ogrevanje skupaj s protizmrzovalno zaščito:</t>
  </si>
  <si>
    <r>
      <t>- ploščni rekuperator; 
h</t>
    </r>
    <r>
      <rPr>
        <vertAlign val="subscript"/>
        <sz val="10"/>
        <rFont val="Arial Narrow"/>
        <family val="2"/>
        <charset val="238"/>
      </rPr>
      <t>t</t>
    </r>
    <r>
      <rPr>
        <sz val="10"/>
        <rFont val="Arial Narrow"/>
        <family val="2"/>
        <charset val="238"/>
      </rPr>
      <t xml:space="preserve"> = 80,2, temperaturni izkoristek
h</t>
    </r>
    <r>
      <rPr>
        <vertAlign val="subscript"/>
        <sz val="10"/>
        <rFont val="Arial Narrow"/>
        <family val="2"/>
        <charset val="238"/>
      </rPr>
      <t>s</t>
    </r>
    <r>
      <rPr>
        <sz val="10"/>
        <rFont val="Arial Narrow"/>
        <family val="2"/>
        <charset val="238"/>
      </rPr>
      <t xml:space="preserve"> = 73,8, suhi izkoristek po EN 308</t>
    </r>
  </si>
  <si>
    <r>
      <t>- dovodna ventilatorska enota s frekvenčnim pretvornikom in PTC zaščito; 
q = 5.320 m³/h; ∆p</t>
    </r>
    <r>
      <rPr>
        <vertAlign val="subscript"/>
        <sz val="10"/>
        <rFont val="Arial Narrow"/>
        <family val="2"/>
        <charset val="238"/>
      </rPr>
      <t>EXT</t>
    </r>
    <r>
      <rPr>
        <sz val="10"/>
        <rFont val="Arial Narrow"/>
        <family val="2"/>
        <charset val="238"/>
      </rPr>
      <t xml:space="preserve"> = 350 Pa; 3,0 kW; 400 V, zvočna moč 80 dB(A)</t>
    </r>
  </si>
  <si>
    <t>-enota z vrečastim filtrom in prazno enoto, z zrakotesno motorno vstopno žaluzijo z zveznim pogonom in jadrovinastim priključkom čez celotni presek:    
filter M7 l=370 mm, V =5.320 m3/h, 43/86/129 Pa</t>
  </si>
  <si>
    <t>dovodni del naprave - prvi del :</t>
  </si>
  <si>
    <t>Enako, le prezračevalna naprava - KN.J</t>
  </si>
  <si>
    <t>- teža          m = 2.579 kg</t>
  </si>
  <si>
    <t>- krmilnik napanje iz UPS</t>
  </si>
  <si>
    <t>- strojni (močnostni del) napanje iz mreže,</t>
  </si>
  <si>
    <t>Dvojno napajanje klimata:</t>
  </si>
  <si>
    <t>-Zagon naprave s strani pooblaščenega serviserja dobavitelja</t>
  </si>
  <si>
    <t>-Kabliranje v okviru strojnice (do 10 m)</t>
  </si>
  <si>
    <t>-priključitev požarne centrale</t>
  </si>
  <si>
    <t>- posluževanje na levi strani</t>
  </si>
  <si>
    <t>- kontrolna okna</t>
  </si>
  <si>
    <t>- osvetlitev notranjosti</t>
  </si>
  <si>
    <t>- sifoni za odtok kondenzata: nadtlačni 1x, podtlačni 2x</t>
  </si>
  <si>
    <t>- kovinski podstavek naprave</t>
  </si>
  <si>
    <t>- elastični priključki</t>
  </si>
  <si>
    <t>- zapiralna žaluzija za zavrženi zrak</t>
  </si>
  <si>
    <t>- zapiralna žaluzija za zunanji zrak</t>
  </si>
  <si>
    <t>Ostala oprema:</t>
  </si>
  <si>
    <t>- odvodna ventilatorska enota s frekvenčnim pretvornikom in PTC zaščito; 
q = 6.010 m³/h; ∆pEXT = 350 Pa; 3,0 kW; 400 V, zvočna moč 95,7 dB(A)</t>
  </si>
  <si>
    <t>enota z vrečastim filtrom in prazno enoto, z jadrovinastim priključkom čez celotni presek:     
filter M5 l=370 mm, V = 6.010 m3/h, 52/77/102 Pa</t>
  </si>
  <si>
    <t>enota z vrečastim filtrom in prazno enoto, z jadrovinastim priključkom čez celotni presek: 
filter F9 l=370 mm, V = 5.800 m3/h, 118/168/218 Pa</t>
  </si>
  <si>
    <t xml:space="preserve">  medij ogrevanje: voda; režim 70/55 °C, 5,1 kPa</t>
  </si>
  <si>
    <t xml:space="preserve">  grelna moč: 10 kW</t>
  </si>
  <si>
    <t xml:space="preserve">  hladilna moč: 33,6 kW</t>
  </si>
  <si>
    <t xml:space="preserve">  medij hlajenja: glikol/voda 35%; režim 7/13 °C, 17,1 kPa</t>
  </si>
  <si>
    <t>- vlažilna enota s parnim vlažilnikom skupaj s podtlačnim sifonom, l=1200 mm
q = 5.800 m3/h, vstop: T=24°C, 6% r.v.
Izstop: 24°C, 38% r.v.
Max. zmoglivost: 45 kg/h, moč: 33,75 kW</t>
  </si>
  <si>
    <t xml:space="preserve">  grelna moč: 14 kW</t>
  </si>
  <si>
    <r>
      <t>- ploščni rekuperator; 
h</t>
    </r>
    <r>
      <rPr>
        <vertAlign val="subscript"/>
        <sz val="10"/>
        <rFont val="Arial Narrow"/>
        <family val="2"/>
        <charset val="238"/>
      </rPr>
      <t>t</t>
    </r>
    <r>
      <rPr>
        <sz val="10"/>
        <rFont val="Arial Narrow"/>
        <family val="2"/>
        <charset val="238"/>
      </rPr>
      <t xml:space="preserve"> = 83,1, temperaturni izkoristek
h</t>
    </r>
    <r>
      <rPr>
        <vertAlign val="subscript"/>
        <sz val="10"/>
        <rFont val="Arial Narrow"/>
        <family val="2"/>
        <charset val="238"/>
      </rPr>
      <t>s</t>
    </r>
    <r>
      <rPr>
        <sz val="10"/>
        <rFont val="Arial Narrow"/>
        <family val="2"/>
        <charset val="238"/>
      </rPr>
      <t xml:space="preserve"> = 73,8, suhi izkoristek po EN 308</t>
    </r>
  </si>
  <si>
    <r>
      <t>- dovodna ventilatorska enota s frekvenčnim pretvornikom in PTC zaščito; 
q = 5.800 m³/h; ∆p</t>
    </r>
    <r>
      <rPr>
        <vertAlign val="subscript"/>
        <sz val="10"/>
        <rFont val="Arial Narrow"/>
        <family val="2"/>
        <charset val="238"/>
      </rPr>
      <t>EXT</t>
    </r>
    <r>
      <rPr>
        <sz val="10"/>
        <rFont val="Arial Narrow"/>
        <family val="2"/>
        <charset val="238"/>
      </rPr>
      <t xml:space="preserve"> = 350 Pa; 3,0 kW; 400 V, zvočna moč 81 dB(A)</t>
    </r>
  </si>
  <si>
    <t>-enota z vrečastim filtrom in prazno enoto, z zrakotesno motorno vstopno žaluzijo z zveznim pogonom in jadrovinastim priključkom čez celotni presek:    
filter M7 l=370 mm, V =5.800 m3/h, 96/48/144 Pa</t>
  </si>
  <si>
    <t>dovodni del naprave:</t>
  </si>
  <si>
    <t>- stanje odvodnega zraka poleti: 26°C/60% r.v.,</t>
  </si>
  <si>
    <t xml:space="preserve">- stanje zunanjega zraka poleti 32°C/45% r.v., </t>
  </si>
  <si>
    <t>- stanje odvodnega zraka pozimi: 24°C/40% r.v.,</t>
  </si>
  <si>
    <t xml:space="preserve">- stanje zunanjega zraka pozimi: -13°C/90% r.v., </t>
  </si>
  <si>
    <t>Podatki za določitev enot:</t>
  </si>
  <si>
    <t>ErP Ready 2018:      da</t>
  </si>
  <si>
    <t>SFPv razred:             2,601 W/(m3/s)</t>
  </si>
  <si>
    <t>SFPs razred:              2,837 W/(m3/s)</t>
  </si>
  <si>
    <t>Razred učinkovitosti:   A1</t>
  </si>
  <si>
    <t>Hitrost zraka:          2,20 m/s</t>
  </si>
  <si>
    <t>Pretok zraka:          6.090 m3/h</t>
  </si>
  <si>
    <t>Velikost naprave:    12/6</t>
  </si>
  <si>
    <t>Podatki za odvodni del:</t>
  </si>
  <si>
    <t>Hitrost zraka:          1.40 m/s</t>
  </si>
  <si>
    <t>Pretok zraka:          5.800 m3/h</t>
  </si>
  <si>
    <t>Velikost naprave:    12/9</t>
  </si>
  <si>
    <t xml:space="preserve">Podatki za dovodni del:  </t>
  </si>
  <si>
    <t>Toplotni mostovi:        TB2</t>
  </si>
  <si>
    <t>Toplotna prehodnost: T2</t>
  </si>
  <si>
    <t>Zrakotesnost:            L1</t>
  </si>
  <si>
    <t>Mehanska stabilnost: D1</t>
  </si>
  <si>
    <t>Debelina panelov:     50.0 mm</t>
  </si>
  <si>
    <t>Izolacija:                     Mineral wool BS 10 - 100.00 kg/m3</t>
  </si>
  <si>
    <t>-         Vodila:  nerjaveča pločevina 1.4301</t>
  </si>
  <si>
    <t>-         Profili:    aluminij</t>
  </si>
  <si>
    <t>-         Vogali:   aluminij</t>
  </si>
  <si>
    <t>-         Notranja stena - dno:  nerjaveča pločevina 1.4301</t>
  </si>
  <si>
    <t>-         Notranja stena:  barvana pločevina</t>
  </si>
  <si>
    <t>-         Zunanja stena:   Aluzinc C4</t>
  </si>
  <si>
    <t>Posluževalna stran:  desno</t>
  </si>
  <si>
    <t>Tip naprave:    Higienik izvedba TUV - Refer to S.004</t>
  </si>
  <si>
    <t>Model:    TopAir+</t>
  </si>
  <si>
    <t>Serija:     Klimair2/Topair</t>
  </si>
  <si>
    <t>Izvedba: dvoetažna</t>
  </si>
  <si>
    <t>Higienik izvedba klimatske naprave ustreza standardom DIN 1946-4, EN 13053 in VDI 6022-1. Glavne značilnosti so:
• Konstrukcija brez utorov in ostrih robov.
• Vse funkcionalne elemente je mogoče enostavno odstraniti za vzdrževanje, čiščenje in servisiranje.
• Vsi elementi so odporni proti koroziji.
• Vse komponente in materiali so odporni na razkužila.
• Tesnila so gladka, odporna proti obrabi, z zaprtimi porami.
• Sestavni deli so bili preizkušeni in prepoznani kot učinkoviti v skladu s seznamom Inštituta Roberta Kocha (RKI) oziroma v skladu s seznamom razkužilnih sredstev združenja „Vereinigung für angewandte Hygiene“ (VAH).
• Notranje stene ohišja so izdelane iz barvane ali pocinkane jeklene pločevine, spodnji del pa iz nerjavnega jekla AISI 304. Na zahtevo so notranje stene na voljo iz nerjavnega jekla AISI 316.
• Vse zunanje stene so izdelane iz pocinkane jeklene pločevine, spoji med okvirjem in ploščami pa so zatesnjeni s kitom, ki je atestiran za uporabo v čistih prostorih.</t>
  </si>
  <si>
    <t>Klimatska naprava higienik izvedbe KHN (po TÜV)</t>
  </si>
  <si>
    <t>Prezračevalna naprava - KN.S</t>
  </si>
  <si>
    <t xml:space="preserve">PREZRAČEVANJE </t>
  </si>
  <si>
    <t>SKUPAJ  - Hlajenje</t>
  </si>
  <si>
    <r>
      <rPr>
        <b/>
        <sz val="10"/>
        <rFont val="Arial Narrow"/>
        <family val="2"/>
        <charset val="238"/>
      </rPr>
      <t>Funkcionalni preizkus</t>
    </r>
    <r>
      <rPr>
        <sz val="10"/>
        <rFont val="Arial Narrow"/>
        <family val="2"/>
        <charset val="238"/>
      </rPr>
      <t xml:space="preserve"> izvedenih instalacij kompletno z izdelavo zapisnika.</t>
    </r>
  </si>
  <si>
    <r>
      <rPr>
        <b/>
        <sz val="10"/>
        <rFont val="Arial Narrow"/>
        <family val="2"/>
        <charset val="238"/>
      </rPr>
      <t>Zagon freonskih sistemov</t>
    </r>
    <r>
      <rPr>
        <sz val="10"/>
        <rFont val="Arial Narrow"/>
        <family val="2"/>
      </rPr>
      <t>.</t>
    </r>
  </si>
  <si>
    <r>
      <rPr>
        <b/>
        <sz val="10"/>
        <rFont val="Arial Narrow"/>
        <family val="2"/>
        <charset val="238"/>
      </rPr>
      <t>Zagon vodnega sistema</t>
    </r>
    <r>
      <rPr>
        <sz val="10"/>
        <rFont val="Arial Narrow"/>
        <family val="2"/>
      </rPr>
      <t>, regulacija pretokov, polnjenje sistema z mehko vodo, hidravlično ureguliranje sistema, z nastavitvijo vseh parametrov, skladno z izračuni.</t>
    </r>
  </si>
  <si>
    <r>
      <rPr>
        <b/>
        <sz val="10"/>
        <color indexed="8"/>
        <rFont val="Arial Narrow"/>
        <family val="2"/>
        <charset val="238"/>
      </rPr>
      <t>Izpiranje cevovodov</t>
    </r>
    <r>
      <rPr>
        <sz val="10"/>
        <color indexed="8"/>
        <rFont val="Arial Narrow"/>
        <family val="2"/>
        <charset val="238"/>
      </rPr>
      <t xml:space="preserve"> s čisto filtrirano vodo (delci &lt; 25 </t>
    </r>
    <r>
      <rPr>
        <sz val="10"/>
        <color indexed="8"/>
        <rFont val="GreekC"/>
        <charset val="238"/>
      </rPr>
      <t>m</t>
    </r>
    <r>
      <rPr>
        <sz val="10"/>
        <color indexed="8"/>
        <rFont val="Arial Narrow"/>
        <family val="2"/>
        <charset val="238"/>
      </rPr>
      <t>m)</t>
    </r>
  </si>
  <si>
    <t>z zapisniki o izvedbah preizkusov, podpisanimi s strani nadzornega organa. Tlačni preizkusi se izvedejo z elektronskim merilnikom. V kolikor je za posamezno instalacijo potrebno pridobiti ustrezno dokumentacijo drugega podjetja, je potrebno upoštevati stroške nadzora s strani tega podjetja, naročilo preizkusov in pridobitev dokumentacije o ustreznosti in uspešno opravljenih preizkusih.</t>
  </si>
  <si>
    <t>kot npr DAIKIN 4MXM80M + 3x FTXM20M + 1x FTXM35N</t>
  </si>
  <si>
    <t>- hladilna moč notranje enote:  3,5 kW  1 kos</t>
  </si>
  <si>
    <t>- hladilna moč notranje enote:  2,0 kW  3 kos</t>
  </si>
  <si>
    <t>- el. moč  zunanje enote:         1,94 kW / 230 V</t>
  </si>
  <si>
    <t>- hladilna moč zunanje enote:  8 kW</t>
  </si>
  <si>
    <r>
      <t>Multi 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štirimi notranimi stenskimi hladilnimi enotami,  hladilni medij R32, vključno z IR daljinskimi upravljalci,  bakrenimi cevnimi razvodi in električnimi kabli za skupno razdaljo 50 m, pritrdilnim in montažnim materialom (konzole za pritrditev zunanje enote na steno).</t>
    </r>
  </si>
  <si>
    <t>kot npr DAIKIN 4MXM68M + 4x FTXM20M</t>
  </si>
  <si>
    <t>- hladilna moč notranje enote:  2,0 kW</t>
  </si>
  <si>
    <t>- el. moč  zunanje enote:         1,5 kW / 230 V</t>
  </si>
  <si>
    <t>- hladilna moč zunanje enote:  6,8 kW</t>
  </si>
  <si>
    <t>kot npr DAIKIN  FTXM25N + RXM25N9</t>
  </si>
  <si>
    <t>- el. moč:                     0,56 kW / 230 V</t>
  </si>
  <si>
    <t>- hladilna moč - senzibilno 2,5 kW</t>
  </si>
  <si>
    <r>
      <t>Split sistem</t>
    </r>
    <r>
      <rPr>
        <sz val="10"/>
        <color indexed="8"/>
        <rFont val="Arial Narrow"/>
        <family val="2"/>
        <charset val="238"/>
      </rPr>
      <t xml:space="preserve"> za hlajenje, </t>
    </r>
    <r>
      <rPr>
        <b/>
        <sz val="10"/>
        <color indexed="8"/>
        <rFont val="Arial Narrow"/>
        <family val="2"/>
        <charset val="238"/>
      </rPr>
      <t>inverterska tehnologija</t>
    </r>
    <r>
      <rPr>
        <sz val="10"/>
        <color indexed="8"/>
        <rFont val="Arial Narrow"/>
        <family val="2"/>
        <charset val="238"/>
      </rPr>
      <t>, z eno zunanjo in eno notranjo stensko hladilno enoto,  hladilni medij R32,  hlajenje do -25°C, vključno z IR daljinskim upravljalcem,  bakrenimi cevnimi razvodi in električnimi kabli za razdaljo 20 m, pritrdilnim in montažnim materialom (konzole za pritrditev zunanje enote na steno).</t>
    </r>
  </si>
  <si>
    <r>
      <rPr>
        <b/>
        <sz val="10"/>
        <rFont val="Arial Narrow"/>
        <family val="2"/>
        <charset val="238"/>
      </rPr>
      <t>Izdelava sheme</t>
    </r>
    <r>
      <rPr>
        <sz val="10"/>
        <rFont val="Arial Narrow"/>
        <family val="2"/>
        <charset val="238"/>
      </rPr>
      <t xml:space="preserve"> hladilne postaje v okvirju vključno s kratkimi navodili o delovanju</t>
    </r>
  </si>
  <si>
    <r>
      <t xml:space="preserve">Zagon in kontrola </t>
    </r>
    <r>
      <rPr>
        <sz val="10"/>
        <rFont val="Arial Narrow"/>
        <family val="2"/>
        <charset val="238"/>
      </rPr>
      <t>sistema ter izdelava zapisnika o funkcionalnosti sistema</t>
    </r>
  </si>
  <si>
    <t>z nastavitvijo regulacijskih elementov na posameznih končnih elementih in v sistemu, izvedbo meritev pretokov ter pridobitev zapisnika o uravnovešanju cevnih sistemov.</t>
  </si>
  <si>
    <t>Ureguliranje vseh cevnih razvodov</t>
  </si>
  <si>
    <t>L</t>
  </si>
  <si>
    <r>
      <t>Polnjenje sistema</t>
    </r>
    <r>
      <rPr>
        <sz val="10"/>
        <rFont val="Arial Narrow"/>
        <family val="2"/>
        <charset val="238"/>
      </rPr>
      <t xml:space="preserve"> z mešanico glikol/mehčana voda 35%</t>
    </r>
  </si>
  <si>
    <t>2980 x 800 x 300 mm</t>
  </si>
  <si>
    <r>
      <t>Dobava podstavka</t>
    </r>
    <r>
      <rPr>
        <sz val="10"/>
        <rFont val="Arial Narrow"/>
        <family val="2"/>
        <charset val="238"/>
      </rPr>
      <t xml:space="preserve"> za hladilni agregat iz jeklenih profilov, vse vroče cinkano in barvano z modro barvo</t>
    </r>
  </si>
  <si>
    <t xml:space="preserve"> izdelan iz pocinkanih jeklenih trakov in profilov, z gumijastimi vložki za preprečitev toplotnih mostov.</t>
  </si>
  <si>
    <t>Predizdelan podporni in obešalni material</t>
  </si>
  <si>
    <r>
      <t xml:space="preserve">Avtomatski odzračevalnik </t>
    </r>
    <r>
      <rPr>
        <sz val="10"/>
        <rFont val="Arial Narrow"/>
        <family val="2"/>
      </rPr>
      <t>z navojnim priključkom,z leakfree varnostnim paketom in tesnilnim materialom</t>
    </r>
  </si>
  <si>
    <t>prirobnični priključek DN 40 PN6</t>
  </si>
  <si>
    <t>Kvs = 25 m3/h</t>
  </si>
  <si>
    <t>za vodo z zveznim pogonom (24 VAC, 0-10V)), vključno protiprirobnicei, tesnilni in pritrdilni material, potenciometer ali druga priprava, ki omogoča prikaz položaja na CNS</t>
  </si>
  <si>
    <r>
      <t>Tropotni motorni regulacijski prirobnični ventil</t>
    </r>
    <r>
      <rPr>
        <sz val="10"/>
        <rFont val="Arial Narrow"/>
        <family val="2"/>
      </rPr>
      <t xml:space="preserve"> </t>
    </r>
  </si>
  <si>
    <t>Enako, le DN 65</t>
  </si>
  <si>
    <r>
      <rPr>
        <b/>
        <sz val="10"/>
        <rFont val="Arial Narrow"/>
        <family val="2"/>
        <charset val="238"/>
      </rPr>
      <t>Zaporna prirobnična krogelna pipa</t>
    </r>
    <r>
      <rPr>
        <sz val="10"/>
        <rFont val="Arial Narrow"/>
        <family val="2"/>
      </rPr>
      <t xml:space="preserve"> za vodo 90°C in tlak 6 bar, vključno protiprirobnice, tesnilni in pritrdilni material</t>
    </r>
  </si>
  <si>
    <t>Enako, le DN 50</t>
  </si>
  <si>
    <r>
      <rPr>
        <b/>
        <sz val="10"/>
        <rFont val="Arial Narrow"/>
        <family val="2"/>
        <charset val="238"/>
      </rPr>
      <t>Zaporna navojna krogelna pipa</t>
    </r>
    <r>
      <rPr>
        <sz val="10"/>
        <rFont val="Arial Narrow"/>
        <family val="2"/>
      </rPr>
      <t xml:space="preserve"> za vodo 90°C in tlak 6 bar, vključno tesnilni in pritrdilni material</t>
    </r>
  </si>
  <si>
    <t>DN65</t>
  </si>
  <si>
    <t xml:space="preserve"> s fino mrežico iz nerjavečega materiala za vodo 90°C in tlak 6 bar, vključno  protiprirobnice, pritrdilni in tesnilni material</t>
  </si>
  <si>
    <t>Prirobnični navojni lovilec nečistoč</t>
  </si>
  <si>
    <t xml:space="preserve"> vključno s protiprirobnicami, pritrdilnim in tesnilnim materialom</t>
  </si>
  <si>
    <r>
      <t xml:space="preserve">nastavitveno kolo z numerično skalo, funkcijo zapornega elementa. </t>
    </r>
    <r>
      <rPr>
        <u/>
        <sz val="10"/>
        <rFont val="Arial Narrow"/>
        <family val="2"/>
      </rPr>
      <t>Postavka vključuje brezplačno nastavitev pretoka s pomočjo merilnega instrumenta in izdelavo zapisnika o doseženih pretokih s strani dobavitelja opreme</t>
    </r>
    <r>
      <rPr>
        <sz val="10"/>
        <rFont val="Arial Narrow"/>
        <family val="2"/>
      </rPr>
      <t xml:space="preserve">, proizvod kot npr. TA – IMI International, tip </t>
    </r>
    <r>
      <rPr>
        <b/>
        <sz val="10"/>
        <rFont val="Arial Narrow"/>
        <family val="2"/>
      </rPr>
      <t>STAD,</t>
    </r>
    <r>
      <rPr>
        <sz val="10"/>
        <rFont val="Arial Narrow"/>
        <family val="2"/>
      </rPr>
      <t xml:space="preserve"> eli enakovredno</t>
    </r>
  </si>
  <si>
    <r>
      <rPr>
        <b/>
        <sz val="10"/>
        <rFont val="Arial Narrow"/>
        <family val="2"/>
        <charset val="238"/>
      </rPr>
      <t>Poševnosedežni ventil</t>
    </r>
    <r>
      <rPr>
        <sz val="10"/>
        <rFont val="Arial Narrow"/>
        <family val="2"/>
      </rPr>
      <t xml:space="preserve"> za hidravlično uravnovešanje z navojnim priključkom PN 16 namenjen za delovno temperaturo od –10°C do 120°C. Ventil ima proporcionalno karakteristiko dušenja, merne priključke za instrument za nastavljanje pretoka, ročno </t>
    </r>
  </si>
  <si>
    <t>izvedba obloge izoliranih cevi na prostem iz alu pločevine, vključno ves potrebni montažni material</t>
  </si>
  <si>
    <t>Alu pločevina</t>
  </si>
  <si>
    <t>Enako, za cev d 63, debelina izolacije 25 mm</t>
  </si>
  <si>
    <t>za cev d 75, debelina izolacije 32 mm</t>
  </si>
  <si>
    <t>Enako, le fi 75 x 4,7</t>
  </si>
  <si>
    <t>fi 63 x 4,5 mm</t>
  </si>
  <si>
    <r>
      <rPr>
        <b/>
        <sz val="10"/>
        <rFont val="Arial Narrow"/>
        <family val="2"/>
        <charset val="238"/>
      </rPr>
      <t>Kompozitne cevi</t>
    </r>
    <r>
      <rPr>
        <sz val="10"/>
        <rFont val="Arial Narrow"/>
        <family val="2"/>
      </rPr>
      <t xml:space="preserve"> iz Pe-Al-PE v palicah, kot npr. proizvajalca GEBERIT proizvod MEPLA, skupaj s fitingi za hladno stiskanje</t>
    </r>
  </si>
  <si>
    <t>- parozaporna izolacija iz umetnega kavčuka debeline 25 mm</t>
  </si>
  <si>
    <t>- priključka za praznjenje in odzračevanje, vključno zaporne pipe DN 15. PN 6, 2 kos</t>
  </si>
  <si>
    <t>- Prirobnični priključek DN 65,  2kos</t>
  </si>
  <si>
    <t>- višina: cca - 1300 mm + izolacija</t>
  </si>
  <si>
    <t xml:space="preserve">- premer: cca - fi 400 mm+ izolacija </t>
  </si>
  <si>
    <t>- koristna prostornina V= 200 l</t>
  </si>
  <si>
    <r>
      <rPr>
        <b/>
        <sz val="10"/>
        <rFont val="Arial Narrow"/>
        <family val="2"/>
        <charset val="238"/>
      </rPr>
      <t>Hranilnik toplote</t>
    </r>
    <r>
      <rPr>
        <sz val="10"/>
        <rFont val="Arial Narrow"/>
        <family val="2"/>
        <charset val="238"/>
      </rPr>
      <t>, pokončne izvedbe, z bombiranim dnom in vrhom, z naslednjimi karakteristikami:</t>
    </r>
  </si>
  <si>
    <t>Tip: EWAQ064CWP</t>
  </si>
  <si>
    <t>Proizvajalec: DAIKIN</t>
  </si>
  <si>
    <t>Ustreza na primer:</t>
  </si>
  <si>
    <t>Protizamrzovalna zaščita hidravličnih komponent, z ojačano izolacijo cevnih povezav in obtočne črpalke ter električno grelno blazino na vseh hidravličnih elementih</t>
  </si>
  <si>
    <t>Protizamrzovalna zaščita OP10</t>
  </si>
  <si>
    <t>CNS vmesnik (ModBus, RS485), za integracijo naprave v hišni CNS, ki istočasno omogoča kontrolo in monitoring naprave preko zunanjih prostih vhodoh in izhodov, s funkcijami kot so režima ogrevanja/hlajenja naprave, preklop v ogrevanje STV, tihi način, ter z analognim signalom (0-10V) možnost spreminjanja želene izstopne temperature vode. Možne povratne informacije so kontakt za vsak režim delovanja (ogrevanje/hlajenje) in morebitni alarm naprave</t>
  </si>
  <si>
    <t>Vmesnik RTD-W:</t>
  </si>
  <si>
    <t>Kartica za kontrolo enote z znanjimi signali, ki omogoča oddaljeni vklop/izklop (ON/OFF), oddaljeni "termo" vklop/izklop (Thermo-OFF) in preklop enote v oba režima (ogrevanje/hlajenje)</t>
  </si>
  <si>
    <t>Vmesnik EKRP1AHT:</t>
  </si>
  <si>
    <t>Opcije, dobavljene z napravo:</t>
  </si>
  <si>
    <t>Hidravlični priključki: 2'' (žensko)</t>
  </si>
  <si>
    <t>Varnostni ventil: 3 bar</t>
  </si>
  <si>
    <t>Volumen ekspanzijske posode: 12 l</t>
  </si>
  <si>
    <t>Količina vode v napravi: 11 l</t>
  </si>
  <si>
    <t>Razpoložljivi tlak obtočne črpalke pri nominalnem pretoku: &gt; 200kPa</t>
  </si>
  <si>
    <t>Minimalni potreben pretok vode: 72 l/min</t>
  </si>
  <si>
    <t>Nominalni in maksimalni pretok vode: 181 l/min / 271 l/min</t>
  </si>
  <si>
    <t>Število ploščnih izmenjevalnikov: 2</t>
  </si>
  <si>
    <t>Zvočna moč: 83 dB(A) (po EN14825)</t>
  </si>
  <si>
    <t>Teža: 765 kg</t>
  </si>
  <si>
    <t>Dimenzije (V x Š x G): 1.684 x 2.980 x 780 mm</t>
  </si>
  <si>
    <t>Fizični podatki:</t>
  </si>
  <si>
    <t>Količina hladilnega sredstva v sistemu: 19.2 kg (9.6 kg / krog)</t>
  </si>
  <si>
    <t>Hladilno sredstvo: R410a</t>
  </si>
  <si>
    <t>Območje delovanja - hlajenje / vodna stran (izstopna voda): od -10°C do 20°C</t>
  </si>
  <si>
    <t>Območje delovanja - hlajenje / zračna stran: od -5°C do +43°C</t>
  </si>
  <si>
    <t>Električno napajanje naprave: 3~, 400V/50Hz</t>
  </si>
  <si>
    <t>Priporočeno varovanje naprave: 80A</t>
  </si>
  <si>
    <t>Maksimalni obratovalni tok (MCA) naprave: 70.2A</t>
  </si>
  <si>
    <t>Minimalna zahtevana količina vode v sistemu - hlajenje: 66 l</t>
  </si>
  <si>
    <t>Št. hladilnih krogov v sistemu: 2</t>
  </si>
  <si>
    <t>Št. kompresorjev v sistemu: 6</t>
  </si>
  <si>
    <t>Razpon moči sistema: 25 - 120%</t>
  </si>
  <si>
    <t>Faktor sezonske učinkovitosti ηs: 161% (nizkotemperaturno hlajenje)</t>
  </si>
  <si>
    <t>ESEER: 4.05</t>
  </si>
  <si>
    <t>Električna priključna moč - hlajenje: 25.5 kW, 3~, 400V/50Hz</t>
  </si>
  <si>
    <t>Hladilna moč: 75.3kW (maksimalno - 7/12°C @ +35°C)</t>
  </si>
  <si>
    <t>Hladilna moč: 63.3kW (Eurovent - 7/12°C @ +35°C)</t>
  </si>
  <si>
    <t>Nominalni tehnični podatki:</t>
  </si>
  <si>
    <t>Regulacija temperatur je standardno vremensko in obremenitveno vodena (kombinacija zunanjih in notranjih pogojev).</t>
  </si>
  <si>
    <t>Sestavljen je v istem ohišja iz nerjavne pločevine, prašno barvane, v katero je vgrajen visoko učinkoviti ploščni izmenjevalnik freon/voda, s tipali na freonski in vodni strani (in/out), elektronskim ekspanzijskim ventilom (EEV), ter vso potrebno freonsko periferijo, kot so servisni ventili, filter, ipd. Na vodni strani pa z kompletno hidravlično opremo, cevno povezavo, obtočno črpalko (standardno, ali visokotlačno), varovalom pretoka (flow-switch), polnilno pipico, lovilnik nečistoč, ekspanzijsko posodo z varnostnim ventilom, zaporne ventile, nepovratni ventil, manometer, ter odzračevalni lonček.</t>
  </si>
  <si>
    <t>Freonskemu sistemu naprave je prigrajen hidro modul za pripravo tople ali hladne vode.</t>
  </si>
  <si>
    <t>Za odvod kondenzacijske toplote je predviden visokoučinkoviti aksialni ventilator z DC INVERTER motorjem (brezkoračna regulacija), ki se prilagaja dejanskim potrebam kondenzatorja oz. uparjalnika. Naprava je v komplet sestavljena še z vsemi potrebnimi cevnimi in električnimi povezavami, mikroprocesorskim krmiljem, elektronskim ekspanzijskim ventilom, oljnim separatorjem, sesalnim akumulatorjem, tipala za visoki in nizki tlak, zaščitni termostati, varovalke, fazne zaščite, zaščite proti preobremenitvi kompresorjev, termične zaščite, tekočinske in plinske zaporne ventile, magnetne ventile in vso potrebno senzoriko in krmije za varno, neprekinjeno in zanesljivo delovanje.</t>
  </si>
  <si>
    <t>Naprava kot celota je lahko sestavljena iz ene ali dveh zunanjih enot (tovarniško spojeno, kompaktno) in je opremljena z večimi spiralnimi hermetičnimi kompresorji (2, 3, 4 ali 6, odvisno od tipa naprave), od katerih je vsaj eden (ali več) popolnoma brezkoračno krmiljen (INVERTER motor), za zagotavljanje natančnega prilagajanja potrebam po hladilni ali ogrevni moči. Preostali kompresorji so stopenjski (ON/OFF). Naprava omogoča obratovanje tudi v primeru, če je kateri od kompresorjev v okvari (ti, "emergency operation"). Vsi kompresorji so zvočno izolirani in opremljeni z električnimi grelniki karterja olja.</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</si>
  <si>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</si>
  <si>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Naprava je primerna za zunanjo postavitev, grajena iz ohišja iz nerjavne pločevine, dodatno prašno barvanega (poliestersko termalno, debelina nanosa min. 70μ).</t>
  </si>
  <si>
    <t>Oprema je v tovarni pred odpremo popolnoma testirana skladno z njeno uporabo ter zakoni in smernicami v EU (tlačna trdnost &gt;38bar, elektronski test morebitnega puščanja hladiva, vakuumski test do 2 torr, električni "šok" testi, ipd.).</t>
  </si>
  <si>
    <t>Naprava, ter proizvajalec naprave, sta certificirana po glavnih in priznanih standardih in smernicah in s tem zagotavljata ustrezen nivo kvalitete in skladnost z EU zakonodajo (CE, Eurovent, ISO9001, ISO14001, ipd.)</t>
  </si>
  <si>
    <t>Hladilni agregat, v kompaktni izvedbi, za hlajenje prostor z ekološkim hladilnim sredstvom R410a.</t>
  </si>
  <si>
    <t>Hladilni agregat</t>
  </si>
  <si>
    <t>HLAJENJE</t>
  </si>
  <si>
    <t>5.3.</t>
  </si>
  <si>
    <t>SKUPAJ  - ogrevanje:</t>
  </si>
  <si>
    <r>
      <rPr>
        <b/>
        <sz val="10"/>
        <rFont val="Arial Narrow"/>
        <family val="2"/>
        <charset val="238"/>
      </rPr>
      <t>Zagon sistema</t>
    </r>
    <r>
      <rPr>
        <sz val="10"/>
        <rFont val="Arial Narrow"/>
        <family val="2"/>
      </rPr>
      <t>, regulacija pretokov, polnjenje sistema z mehko vodo, hidravlično ureguliranje sistema, z nastavitvijo vseh parametrov, skladno z izračuni.</t>
    </r>
  </si>
  <si>
    <r>
      <rPr>
        <b/>
        <sz val="10"/>
        <rFont val="Arial Narrow"/>
        <family val="2"/>
        <charset val="238"/>
      </rPr>
      <t>Toplotna izolacija</t>
    </r>
    <r>
      <rPr>
        <sz val="10"/>
        <rFont val="Arial Narrow"/>
        <family val="2"/>
      </rPr>
      <t xml:space="preserve"> zapornih elementov in regulacijskih ventilov, izdelava smernih puščic in napisov v ustrezni barvi za namestitev na odcepe in razdelilnik</t>
    </r>
  </si>
  <si>
    <r>
      <rPr>
        <b/>
        <sz val="10"/>
        <rFont val="Arial Narrow"/>
        <family val="2"/>
      </rPr>
      <t>Predizdelan podporni in obešalni material</t>
    </r>
    <r>
      <rPr>
        <sz val="10"/>
        <rFont val="Arial Narrow"/>
        <family val="2"/>
      </rPr>
      <t>, izdelan iz pocinkanih jeklenih trakov in profilov, z gumijastimi vložki za preprečitev toplotnih mostov.</t>
    </r>
  </si>
  <si>
    <r>
      <t>Izvedba priključka</t>
    </r>
    <r>
      <rPr>
        <sz val="10"/>
        <rFont val="Arial Narrow"/>
        <family val="2"/>
        <charset val="238"/>
      </rPr>
      <t xml:space="preserve"> DN65 za ogrevanje 3. nadstropja na obstoječo instalacijo iz jeklenih cevi v strojnici v kleti, vključno ves potreben cevni in montažni material</t>
    </r>
  </si>
  <si>
    <t>ultrazvočni toplotni števec z 8 mestnim LC prikazovalnikom, ultrazvočnim pretočnim volumskim delom za pretoke do qp 6 m3/h, baterijo za 12 let, temperaturnimi tipali Pt 100.</t>
  </si>
  <si>
    <t>Merilo toplotne energije Alemes tip CF-E II Qn2,5 DN20 L=130 M + BUS</t>
  </si>
  <si>
    <t>Merilo toplotne energije Alemes tip CF-E II Qn6,0 DN32 L=260 M + BUS</t>
  </si>
  <si>
    <t>DN 65</t>
  </si>
  <si>
    <t>vključno protiprirobnice, tesnilni in pritrdilni material</t>
  </si>
  <si>
    <t>Nepovratna loputa s prirobničnim priključkom, PN16</t>
  </si>
  <si>
    <t>Lovilec nečistoče - prirobnični, PN16</t>
  </si>
  <si>
    <t>kot npr. WILO Stratos 25/1-8, 230 V, 0,009-0,125kW</t>
  </si>
  <si>
    <t>s protiprirobnicami, tesnili in vijaki</t>
  </si>
  <si>
    <t>H=5 mVS</t>
  </si>
  <si>
    <t>V=3,4 m3/h</t>
  </si>
  <si>
    <t xml:space="preserve">Elektronska črpalka </t>
  </si>
  <si>
    <t>- vključno tesnilni in montažni material</t>
  </si>
  <si>
    <t xml:space="preserve"> - 2 kos izpustna pipa DN 15 PN6</t>
  </si>
  <si>
    <t xml:space="preserve"> - 2 kos zaporni ventil  DN 25 PN6</t>
  </si>
  <si>
    <r>
      <t>Regulacijski krog za dogrelnik</t>
    </r>
    <r>
      <rPr>
        <sz val="10"/>
        <rFont val="Arial Narrow"/>
        <family val="2"/>
        <charset val="238"/>
      </rPr>
      <t xml:space="preserve"> prezračevalne naprave KN.J mora vsebovati:</t>
    </r>
  </si>
  <si>
    <t xml:space="preserve"> - 1 kos protipovratni ventil  DN 25 PN6</t>
  </si>
  <si>
    <t xml:space="preserve"> - Obtočna črpalka s tehničnimi karakteristikami:
M= 1,2 m3/h, H= 4 m, N=9-90 W, 230V, kot npr. WILO STRATOS 25/1-6</t>
  </si>
  <si>
    <r>
      <t>Regulacijski krog za grelnik</t>
    </r>
    <r>
      <rPr>
        <sz val="10"/>
        <rFont val="Arial Narrow"/>
        <family val="2"/>
        <charset val="238"/>
      </rPr>
      <t xml:space="preserve"> prezračevalne naprave KN.S mora vsebovati:</t>
    </r>
  </si>
  <si>
    <t>Proizvod Danfoss; Tip: RA 2920</t>
  </si>
  <si>
    <t>z vgrajenim tipalom s plinskim polnjenjem v ojačani izvedbi za uporabo v javnih prostorih, protizmrzovalno zaščito, temperaturnim območjem 5-26°C, montaža z inbus ključem, bele barve z ojačitvijo sive barve.</t>
  </si>
  <si>
    <t>v skladu z EN 215, s proporcionalnim delovanjem, delujoča z majhnim P-območjem, z možnostjo omejevanja oz. blokiranja nastavitve,</t>
  </si>
  <si>
    <t>Termostatska radiatorska glava za javne objekte</t>
  </si>
  <si>
    <t>Proizvod Danfoss; Tip: RA 2944</t>
  </si>
  <si>
    <t>z vgrajenim tipalom s plinskim polnjenjem, s temperaturnim območjem 5-26°C,bele barve.</t>
  </si>
  <si>
    <t>Termostatska radiatorska glava</t>
  </si>
  <si>
    <t>900/600</t>
  </si>
  <si>
    <t>600/1000</t>
  </si>
  <si>
    <t>600/800</t>
  </si>
  <si>
    <t>600/600</t>
  </si>
  <si>
    <t>600/400</t>
  </si>
  <si>
    <t>tip 20 - h/l</t>
  </si>
  <si>
    <t>900/400</t>
  </si>
  <si>
    <t>tip 10 - h/l</t>
  </si>
  <si>
    <t xml:space="preserve">Ploščati radiator kot npr. V&amp;N tip Higienik T6 s sredinskim spodnjim radiatorskim priključkom, opremljen z vgrajenim termostatsim ventilom za dvocevni sistem ogrevanja Danfoss RA-N, odzračno pipico, izpustnim čepom, okrasnimi okvirji, montažno šablono ter pritrdilnimi konzolami. Radiator  je prebarvan z zaključno belo barvo </t>
  </si>
  <si>
    <t>Ploščati radiator</t>
  </si>
  <si>
    <t>kot npr. IMI tip ZUT 15</t>
  </si>
  <si>
    <r>
      <rPr>
        <b/>
        <sz val="10"/>
        <rFont val="Arial Narrow"/>
        <family val="2"/>
        <charset val="238"/>
      </rPr>
      <t xml:space="preserve">Avtomatski odzračevalnik </t>
    </r>
    <r>
      <rPr>
        <sz val="10"/>
        <rFont val="Arial Narrow"/>
        <family val="2"/>
        <charset val="238"/>
      </rPr>
      <t>za suh izpust izločenih plinov z navojnim priključkom NP 10 namenjen za toplo vodo do 110 °C, skupaj s tesnilnim materialom</t>
    </r>
  </si>
  <si>
    <r>
      <rPr>
        <b/>
        <sz val="10"/>
        <color indexed="8"/>
        <rFont val="Arial Narrow"/>
        <family val="2"/>
        <charset val="238"/>
      </rPr>
      <t>Odzračevalni lonček</t>
    </r>
    <r>
      <rPr>
        <sz val="10"/>
        <color indexed="8"/>
        <rFont val="Arial Narrow"/>
        <family val="2"/>
        <charset val="238"/>
      </rPr>
      <t>, izdelana iz kosa cevi DN80 obojestransko zaključena z bombiranimi pokrovi, vključno z navojno krogelno pipo DN15 in 8 m cevi DN15</t>
    </r>
  </si>
  <si>
    <t>DN 65 NP 6</t>
  </si>
  <si>
    <r>
      <t>Prirobnična zaporna  pipa</t>
    </r>
    <r>
      <rPr>
        <sz val="10"/>
        <rFont val="Arial Narrow"/>
        <family val="2"/>
        <charset val="238"/>
      </rPr>
      <t>, vključno montažni material in protiprirobnice</t>
    </r>
  </si>
  <si>
    <t>DN 10 NP 6</t>
  </si>
  <si>
    <t>DN 15 NP 6</t>
  </si>
  <si>
    <t>DN 20 NP 6</t>
  </si>
  <si>
    <t>DN 25 NP 6</t>
  </si>
  <si>
    <t>DN 32 NP 6</t>
  </si>
  <si>
    <t>DN 40 NP 6</t>
  </si>
  <si>
    <t>Navojna zaporna  pipa, vključno montažni material</t>
  </si>
  <si>
    <t>DN 10</t>
  </si>
  <si>
    <r>
      <t xml:space="preserve">nastavitveno kolo z numerično skalo, funkcijo zapornega elementa. </t>
    </r>
    <r>
      <rPr>
        <u/>
        <sz val="10"/>
        <rFont val="Arial Narrow"/>
        <family val="2"/>
        <charset val="238"/>
      </rPr>
      <t>Postavka vključuje brezplačno nastavitev pretoka s pomočjo merilnega instrumenta in izdelavo zapisnika o doseženih pretokih s strani dobavitelja opreme</t>
    </r>
    <r>
      <rPr>
        <sz val="10"/>
        <rFont val="Arial Narrow"/>
        <family val="2"/>
        <charset val="238"/>
      </rPr>
      <t xml:space="preserve">, proizvod kot npr. TA – IMI International, tip </t>
    </r>
    <r>
      <rPr>
        <b/>
        <sz val="10"/>
        <rFont val="Arial Narrow"/>
        <family val="2"/>
        <charset val="238"/>
      </rPr>
      <t>STAD,</t>
    </r>
    <r>
      <rPr>
        <sz val="10"/>
        <rFont val="Arial Narrow"/>
        <family val="2"/>
        <charset val="238"/>
      </rPr>
      <t xml:space="preserve"> eli enakovredno</t>
    </r>
  </si>
  <si>
    <r>
      <rPr>
        <b/>
        <sz val="10"/>
        <rFont val="Arial Narrow"/>
        <family val="2"/>
        <charset val="238"/>
      </rPr>
      <t>Poševnosedežni ventil</t>
    </r>
    <r>
      <rPr>
        <sz val="10"/>
        <rFont val="Arial Narrow"/>
        <family val="2"/>
        <charset val="238"/>
      </rPr>
      <t xml:space="preserve"> za hidravlično uravnovešanje z navojnim priključkom PN 16 namenjen za delovno temperaturo od –10°C do 120°C. Ventil ima proporcionalno karakteristiko dušenja, merne priključke za instrument za nastavljanje pretoka, ročno </t>
    </r>
  </si>
  <si>
    <t xml:space="preserve">m </t>
  </si>
  <si>
    <t>Enako, le za cev d76,1, debelina izolacije 32 mm</t>
  </si>
  <si>
    <t>Enako, le za cev d54, debelina izolacije 25 mm</t>
  </si>
  <si>
    <t>Enako, le za cev d42, debelina izolacije 19 mm</t>
  </si>
  <si>
    <t>Enako, le za cev d35, debelina izolacije 19 mm</t>
  </si>
  <si>
    <t>Enako, le za cev d28, debelina izolacije 19 mm</t>
  </si>
  <si>
    <t>Enako, le za cev d22, debelina izolacije 13 mm</t>
  </si>
  <si>
    <t>Enako, le za cev d18, debelina izolacije 13 mm</t>
  </si>
  <si>
    <t>Enako, za cev d 15, debelina izolacije 9 mm</t>
  </si>
  <si>
    <t>za cev d 12, debelina izolacije 9 mm</t>
  </si>
  <si>
    <t>Enako, le d76,1 x 2,0 (DN 65)</t>
  </si>
  <si>
    <t>Enako, le d54 x 2,0 (DN 50)</t>
  </si>
  <si>
    <t>Enako, le d42 x 1,5 (DN 40)</t>
  </si>
  <si>
    <t>Enako, le d35 x 1,5 (DN 32)</t>
  </si>
  <si>
    <t>Enako, le d28 x 1,5 (DN 25)</t>
  </si>
  <si>
    <t>Enako, le d22 x 1,5 (DN 20)</t>
  </si>
  <si>
    <t>Enako, le d18 x 1,2 (DN 15)</t>
  </si>
  <si>
    <t>Enako, le d15 x 1,2 (DN 12)</t>
  </si>
  <si>
    <t>d12 x 1,2 (DN 10)</t>
  </si>
  <si>
    <t>za ogrevanje in hlajenje. Spajanje s stiskanje po sistemu MAPRESS, ali enakovredno. Ne vsebuje LABS, površinsko cinkane (galvansko), 8-14µm, ni gorljivo, razred gorljivosti A1 v skladu z DIN 4102-1, vključno ves potreben montažni in pritrdilni material, dodatek za razrez vključno fitingi</t>
  </si>
  <si>
    <t xml:space="preserve">Sistemska cev iz ogljikovega jekla </t>
  </si>
  <si>
    <r>
      <t>Demontaža</t>
    </r>
    <r>
      <rPr>
        <sz val="10"/>
        <color indexed="8"/>
        <rFont val="Arial Narrow"/>
        <family val="2"/>
        <charset val="238"/>
      </rPr>
      <t xml:space="preserve"> in odvoz obstoječih radiatorjev ter odrez in začepitev radiatorskih priključkov v steni.</t>
    </r>
  </si>
  <si>
    <t>OGREVANJE</t>
  </si>
  <si>
    <t>5.2.</t>
  </si>
  <si>
    <t>SKUPAJ  - medicinski plini:</t>
  </si>
  <si>
    <r>
      <rPr>
        <b/>
        <sz val="10"/>
        <rFont val="Arial Narrow"/>
        <family val="2"/>
        <charset val="238"/>
      </rPr>
      <t>Pripravljalna in zaključna dela</t>
    </r>
    <r>
      <rPr>
        <sz val="10"/>
        <rFont val="Arial Narrow"/>
        <family val="2"/>
        <charset val="238"/>
      </rPr>
      <t>, tlačni preizkusi, zagon sistemov, preizkusno obratovanje</t>
    </r>
  </si>
  <si>
    <t>Predizdelan pritrdilni in obešalni material</t>
  </si>
  <si>
    <t xml:space="preserve"> - za kisik 5 bar, 1/2˝</t>
  </si>
  <si>
    <r>
      <rPr>
        <b/>
        <sz val="10"/>
        <rFont val="Arial Narrow"/>
        <family val="2"/>
        <charset val="238"/>
      </rPr>
      <t>Odvzemna doza</t>
    </r>
    <r>
      <rPr>
        <sz val="10"/>
        <rFont val="Arial Narrow"/>
        <family val="2"/>
        <charset val="238"/>
      </rPr>
      <t>, izvedba za montažo v steno, izdelana kot samozaporni ventil, z oznako plina</t>
    </r>
  </si>
  <si>
    <r>
      <rPr>
        <b/>
        <sz val="10"/>
        <rFont val="Arial Narrow"/>
        <family val="2"/>
        <charset val="1"/>
      </rPr>
      <t>Navezava</t>
    </r>
    <r>
      <rPr>
        <sz val="10"/>
        <rFont val="Arial Narrow"/>
        <family val="2"/>
        <charset val="1"/>
      </rPr>
      <t xml:space="preserve"> cevnih razvodov medicinskih plinov na stropni stativ - priklučitev 5 plinov</t>
    </r>
  </si>
  <si>
    <r>
      <rPr>
        <b/>
        <sz val="10"/>
        <rFont val="Arial Narrow"/>
        <family val="2"/>
        <charset val="1"/>
      </rPr>
      <t>Navezava</t>
    </r>
    <r>
      <rPr>
        <sz val="10"/>
        <rFont val="Arial Narrow"/>
        <family val="2"/>
        <charset val="1"/>
      </rPr>
      <t xml:space="preserve"> cevnih razvodov medicinskih plinov na medicinske kanale - priklučitev 5 plinov</t>
    </r>
  </si>
  <si>
    <r>
      <rPr>
        <b/>
        <sz val="10"/>
        <rFont val="Arial Narrow"/>
        <family val="2"/>
        <charset val="1"/>
      </rPr>
      <t>Navezava</t>
    </r>
    <r>
      <rPr>
        <sz val="10"/>
        <rFont val="Arial Narrow"/>
        <family val="2"/>
        <charset val="1"/>
      </rPr>
      <t xml:space="preserve"> cevnih razvodov medicinskih plinov na medicinske kanale - priklučitev 2 plinov</t>
    </r>
  </si>
  <si>
    <t>Enako, le dolžine 530 cm</t>
  </si>
  <si>
    <t>dožine 500 cm</t>
  </si>
  <si>
    <r>
      <rPr>
        <b/>
        <sz val="10"/>
        <rFont val="Arial Narrow"/>
        <family val="2"/>
        <charset val="1"/>
      </rPr>
      <t xml:space="preserve">Triposteljni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ter profila za indirektno svetilko; za dve bolniški postelji in vgrajeno opremo: 3x direktna svetilka, 3x indirektna svetilka, 9x dvojna šuko vtičnica 230V (4kom -zelena), 3x standardizirani priključni čepi za dodatno izenačitev potenciala po DIN 42801 na bolniškem kanalu; 1xozemljitveni čep, odvzemne doze:  3x kisik, 3x stisnjen zrak, (kompatibilno z obstoječim sistemom v UKC MB). Odvzemne doze in pripradajoče bakrene cevi znotraj kanala morajo biti predmontirane v kanal.</t>
    </r>
  </si>
  <si>
    <t>Enako, le dolžine 315cm</t>
  </si>
  <si>
    <t>Enako, le dolžine 275 cm</t>
  </si>
  <si>
    <t>dožine 255 cm</t>
  </si>
  <si>
    <r>
      <rPr>
        <b/>
        <sz val="10"/>
        <rFont val="Arial Narrow"/>
        <family val="2"/>
        <charset val="1"/>
      </rPr>
      <t xml:space="preserve">Dvoposteljni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ter profila za indirektno svetilko; za dve bolniški postelji in vgrajeno opremo: direktna svetilka, indirektna svetilka, 6x dvojna šuko vtičnica 230V (4kom -zelena), 2x standardizirani priključni čepi za dodatno izenačitev potenciala po DIN 42801 na bolniškem kanalu; 1xozemljitveni čep,  2x kisik, 2x stisnjen zrak, (kompatibilno z obstoječim sistemom v UKC MB). Odvzemne doze in pripradajoče bakrene cevi znotraj kanala morajo biti predmontirane v kanal.</t>
    </r>
  </si>
  <si>
    <t>dožine 100 cm</t>
  </si>
  <si>
    <r>
      <rPr>
        <b/>
        <sz val="10"/>
        <rFont val="Arial Narrow"/>
        <family val="2"/>
        <charset val="1"/>
      </rPr>
      <t xml:space="preserve">Enoposteljni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z vgrajeno opremo: 3x dvojna šuko vtičnica 230V (2kom -zelena), 2x standardizirani priključni čepi za dodatno izenačitev potenciala po DIN 42801 na bolniškem kanalu; 1xozemljitveni čep,  2x kisik, 2x stisnjen zrak, 1x vakuum, 1x dušikov oksidul, 1x osesovalna sklopka, (kompatibilno z obstoječim sistemom v UKC MB). Odvzemne doze in pripradajoče bakrene cevi znotraj kanala morajo biti predmontirane v kanal.</t>
    </r>
  </si>
  <si>
    <t>Enako, le dolžine 140 cm</t>
  </si>
  <si>
    <t>Enako, le dolžine 125cm</t>
  </si>
  <si>
    <t>Enako, le dolžine 100 cm</t>
  </si>
  <si>
    <t>dožine 50 cm</t>
  </si>
  <si>
    <r>
      <rPr>
        <b/>
        <sz val="10"/>
        <rFont val="Arial Narrow"/>
        <family val="2"/>
        <charset val="1"/>
      </rPr>
      <t xml:space="preserve">Enoposteljni stenski bolniški kanal </t>
    </r>
    <r>
      <rPr>
        <sz val="10"/>
        <rFont val="Arial Narrow"/>
        <family val="2"/>
        <charset val="1"/>
      </rPr>
      <t>z ozemljitveno šino  izdelan iz AL profila in sestavljen iz instalacijskega profila za medicinske pline, profila za el. instalacije z pregrado za ločevanje jakega in šibkega toka, ter profila za indirektno svetilko; za eno bolniško posteljo in vgrajeno opremo: direktna svetilka, indirektna svetilka,3x trojna šuko vtičnica 230V (2kom -zelena), 2x standardizirani priključni čepi za dodatno izenačitev potenciala po DIN 42801 na bolniškem kanalu; 1xozemljitveni čep,  1x kisik, 1x stisnjen zrak, (kompatibilno z obstoječim sistemom v UKC MB). Odvzemne doze in pripradajoče bakrene cevi znotraj kanala morajo biti predmontirane v kanal.</t>
    </r>
  </si>
  <si>
    <t>3/8"</t>
  </si>
  <si>
    <r>
      <rPr>
        <b/>
        <sz val="10"/>
        <rFont val="Arial Narrow"/>
        <family val="2"/>
        <charset val="238"/>
      </rPr>
      <t>Medeninasti zaporni ventil</t>
    </r>
    <r>
      <rPr>
        <sz val="10"/>
        <rFont val="Arial Narrow"/>
        <family val="2"/>
      </rPr>
      <t xml:space="preserve"> za vakuum, kompletno z nastavkom za lotanje, s  pritrdilnim  in  tesnilnim  materialom, </t>
    </r>
  </si>
  <si>
    <t>1/4"</t>
  </si>
  <si>
    <r>
      <rPr>
        <b/>
        <sz val="10"/>
        <rFont val="Arial Narrow"/>
        <family val="2"/>
        <charset val="238"/>
      </rPr>
      <t>Medeninasti zaporni ventil</t>
    </r>
    <r>
      <rPr>
        <sz val="10"/>
        <rFont val="Arial Narrow"/>
        <family val="2"/>
      </rPr>
      <t xml:space="preserve"> za dušikov oksidul kompletno z nastavkom za lotanje, s  pritrdilnim  in  tesnilnim  materialom, </t>
    </r>
  </si>
  <si>
    <r>
      <rPr>
        <b/>
        <sz val="10"/>
        <rFont val="Arial Narrow"/>
        <family val="2"/>
        <charset val="238"/>
      </rPr>
      <t>Medeninasti zaporni ventil</t>
    </r>
    <r>
      <rPr>
        <sz val="10"/>
        <rFont val="Arial Narrow"/>
        <family val="2"/>
      </rPr>
      <t xml:space="preserve"> za kisik, kompletno z nastavkom za lotanje, s  pritrdilnim  in  tesnilnim  materialom, </t>
    </r>
  </si>
  <si>
    <r>
      <rPr>
        <b/>
        <sz val="10"/>
        <rFont val="Arial Narrow"/>
        <family val="2"/>
        <charset val="238"/>
      </rPr>
      <t>Medeninasti zaporni ventil</t>
    </r>
    <r>
      <rPr>
        <sz val="10"/>
        <rFont val="Arial Narrow"/>
        <family val="2"/>
        <charset val="238"/>
      </rPr>
      <t xml:space="preserve"> za komprimiran zrak, kompletno z nastavkom za lotanje, s  pritrdilnim  in  tesnilnim  materialom, </t>
    </r>
  </si>
  <si>
    <t>f 15 x 1 mm</t>
  </si>
  <si>
    <t>f 12 x 1 mm</t>
  </si>
  <si>
    <t>f 10 x 1 mm</t>
  </si>
  <si>
    <t>f 8 x 1 mm</t>
  </si>
  <si>
    <r>
      <rPr>
        <b/>
        <sz val="10"/>
        <rFont val="Arial Narrow"/>
        <family val="2"/>
        <charset val="238"/>
      </rPr>
      <t>Specialna bakrena cev</t>
    </r>
    <r>
      <rPr>
        <sz val="10"/>
        <rFont val="Arial Narrow"/>
        <family val="2"/>
        <charset val="238"/>
      </rPr>
      <t>, izdelana z vlečenjem iz celega, znotraj in zunaj očiščena in razmaščena, žarjena v vakumu, specialne kvalitete za medicinske pline, z oznako, da je bila preiskušena na propustnost, kvaliteta Sf-Cu, po DIN 1786, cevi na konceh zaprte s plastičnimi čepi; z dodatkom na odrez in spajanje, kompletno z ustrezno količino vseh vrst fitingov (loki, kolena, T-kosi, reducirni kosi, spojke, itd.), vključno obešalni in pritrdilni material.</t>
    </r>
  </si>
  <si>
    <r>
      <rPr>
        <b/>
        <sz val="10"/>
        <rFont val="Arial Narrow"/>
        <family val="2"/>
        <charset val="238"/>
      </rPr>
      <t>Eksterna signalizacija (kopijo signalizacije etažne omarice)</t>
    </r>
    <r>
      <rPr>
        <sz val="10"/>
        <rFont val="Arial Narrow"/>
        <family val="2"/>
        <charset val="238"/>
      </rPr>
      <t xml:space="preserve"> za povezavo na kontrolno zaporno omarico za medicinske pline in vakuum preko CAN/BUS. Na eksterni signalizaciji morajo biti vidne vse podrobnosti glede stanja plina od vrednosti tlakov do grafov (enako kot na etažni omarici). Eksterna signalizacija naj ima ločeno električno napajanje.</t>
    </r>
  </si>
  <si>
    <t xml:space="preserve">Elektronika mora omogočati tudi povezavo na centralni nadzorni sistem preko brezpotencialnih kontaktov za vsak plin (previsok/prenizek tlak ločeni kontakti).
Prav tako mora biti omogočena povezava na eksterno signalizacijo (kopijo signalizacije etažne omarice), ki se priključi preko CAN/BUS na etažno omarico. 
</t>
  </si>
  <si>
    <t xml:space="preserve">Signalizacija mora omogočati medsebojno povezavo več omaric po sistemu CANBUS. Prav tako mora omogočati povezavo na centralni nadzororni sistem preko OPC serverja </t>
  </si>
  <si>
    <t>Priključna napetost: 100 - 240V, 5060Hz.</t>
  </si>
  <si>
    <t>∙ Stanje zapornih ventilov (odprt/zaprt)</t>
  </si>
  <si>
    <t>∙ Dnevno in mesečno spremljanje tlaka ter pretoka v sistemu s prikazom grafa</t>
  </si>
  <si>
    <t>∙ Časovni prikaz vseh dogodkov/alarmov v meniju LOGBOOK (zaprt/odprt ventil, previsok tlak, prenizek tlak, priklop elektrike, CAN error, zasilno odpiranje omarice, stanje tlačnih pretvornikov).</t>
  </si>
  <si>
    <t>∙ Temperaturo, Datum in čas</t>
  </si>
  <si>
    <t>∙ Test ispravnosti signalizacije</t>
  </si>
  <si>
    <t>∙ Spreminjanja parametrov usposobljenim osebam zaščiteno s PIN kodo</t>
  </si>
  <si>
    <t>∙ Prikaza pretoka in spremljanje statistike (dnevni in mesečni graf)</t>
  </si>
  <si>
    <t>∙ Prikaz  tlakov in spremljanje statistike (dnevni in mesečni graf)</t>
  </si>
  <si>
    <t>Signalizacija mora omogoča vpogled v naslednje parametre:</t>
  </si>
  <si>
    <t>Na kaljeno steklo vrat je z notranje strani vgrajena signalizacija s tipkami na dotik. Omarica mora biti s sprednje strani gladkih ravnih oblik, kar omogoča lažje čiščenje omarice. Signalizacija omogoča spremljanje vseh parametrov preko LCD zaslona, prav tako pa vsebuje LED diode rdeče in zelene barve (previsok/prenizek ali ustrezen tlak). Alarmiranje ob prekoračitvi vnaprej nastavljenih parametrov mora biti vizualno z utripajočimi ledicami ter zvočno z zvočnim alarmom. Ob vsaki napaki se mora na zaslonu tekstovno v slovenskem jeziku izpisati tip napake (pojavno okno) prav tako pa se dogodek mora shraniti v posebni meni (LOGBOOK). Vse spremembe nastavitev morajo biti zaščitene z PIN kodo. Vsi zapisi na LCD zaslonu morajo biti v slovenskem jeziku. Vsi priključni kabli morajo biti v zaprtem ohišju, ki je vzdrževalcem lahko dostopno.</t>
  </si>
  <si>
    <t>Zgornji del omarice ima dimenzije 545x455mm za 4 pline. Na ta del so preko torzijskih pantov pritrjena vrata ki imajo naslednje dimenzije:  490x400mm za 4 pline. Vrata so izdelana iz kovinskega okvirja in kaljenega stekla, varnostne klučavnice z možnostjo odprtja v sili, ključavnico in ključem. Ključavnica mora imeti REED senzor, kateri v povezavi s signalizacijo zabeleži datum in čas zasilnega odpiranja kontrolno zaporne omarice. Barva opleska je RAL 9002 mat.</t>
  </si>
  <si>
    <t>Omogočati mora tudi vgradnjo merilnikov pretoka za vsak plin v omarici. Priključne bakrene cevi so dimenzije 22 x 1 mm. Spajanje cevi z blokom mora biti izvedeno z maticami posebne izvedbe, katera omogoča odvijanje samo s posebnim orodjem.</t>
  </si>
  <si>
    <t xml:space="preserve">in ventilom za napajanje v sili (NIST), zapornim kovancem, ki omogoča izvedbo tlačnega preizkusa po navodilih skladno z normativom SIST EN ISO 73961 in piezokristalnim tlačnim pretvornikom za merjenje tlaka/vakuuma izhodne jakosti od 420 mA. </t>
  </si>
  <si>
    <t xml:space="preserve">Omarica je prirejena za vgradnjo petih blokov in je dimenzije 500 x 415 x 95 mm. Zaporni blok je izdelan iz medenine in opremljen z merilnikom tlaka dimenzije 50 mm razreda 1,6 ali merilnikom vakuuma enakih karakteristik in zapornim kroglastim ventilom atestiranim za medicinske pline po DVGW </t>
  </si>
  <si>
    <t>Spodnji del omarice je izdelan iz nerjaveče pločevine. V podometno ohišje so montirani bloki z vsemi pripadajočimi elementi, ki jih zahteva standard SIST EN ISO 73961. Vsebuje prehodne odprtine za cevi in električne ter Canbus kable.</t>
  </si>
  <si>
    <t>Omarica mora imeti možnost vgradnje v suhomontažno steno (Knauf). Izravnava z zidom v podometni izvedbi je mogoča do 20 mm.</t>
  </si>
  <si>
    <t>Kontrolno zaporna omarica ima namen konstantnega vpogleda v stanje medicinskih plinov v cevnem sistemu, inštaliranem v določenem objektu. Omarica se namesti za celoten oddelek, kar omogoča kontrolo stanja plinov in možnost prekinitve oskrbe v tej etaži. Prav tako nudi možnost rezervnega napajanja z medijem v primeru centralnega izpada oskrbe.</t>
  </si>
  <si>
    <r>
      <rPr>
        <b/>
        <sz val="10"/>
        <rFont val="Arial Narrow"/>
        <family val="2"/>
        <charset val="238"/>
      </rPr>
      <t>Kontrolno zaporna etažna omarica</t>
    </r>
    <r>
      <rPr>
        <sz val="10"/>
        <rFont val="Arial Narrow"/>
        <family val="2"/>
      </rPr>
      <t xml:space="preserve"> za pet medicinskih plinov (kisik, dušikov oksidul, komprimiran zrak 5, vakuum, prost priključek) izdelana v skladu s standardom EN ISO 73961.</t>
    </r>
  </si>
  <si>
    <r>
      <t xml:space="preserve">Demontaža </t>
    </r>
    <r>
      <rPr>
        <sz val="10"/>
        <color indexed="8"/>
        <rFont val="Arial Narrow"/>
        <family val="2"/>
        <charset val="238"/>
      </rPr>
      <t>obstoječih razvodov medicinski plinov v etaži iz bakrenih cevi (okoli 200 m).</t>
    </r>
  </si>
  <si>
    <r>
      <t xml:space="preserve">Demontaža </t>
    </r>
    <r>
      <rPr>
        <sz val="10"/>
        <color indexed="8"/>
        <rFont val="Arial Narrow"/>
        <family val="2"/>
        <charset val="238"/>
      </rPr>
      <t>obstoječe kontrolno zaporne omarice za tri medicinske pline vgrajene v zidano steno.</t>
    </r>
  </si>
  <si>
    <r>
      <rPr>
        <b/>
        <sz val="10"/>
        <color indexed="8"/>
        <rFont val="Arial Narrow"/>
        <family val="2"/>
        <charset val="238"/>
      </rPr>
      <t xml:space="preserve">Izvedba verikalnega voda </t>
    </r>
    <r>
      <rPr>
        <sz val="10"/>
        <color indexed="8"/>
        <rFont val="Arial Narrow"/>
        <family val="2"/>
        <charset val="238"/>
      </rPr>
      <t>dušikovega oksidula od 1. kleti do 3.nadstropja, vključno vrtanje etažnih plošč, tesnenje prebojev in montažni material. Cevi so zajete v postavki za cevi.)</t>
    </r>
  </si>
  <si>
    <t>- za oksidul</t>
  </si>
  <si>
    <r>
      <rPr>
        <b/>
        <sz val="10"/>
        <color indexed="8"/>
        <rFont val="Arial Narrow"/>
        <family val="2"/>
        <charset val="238"/>
      </rPr>
      <t>Priklopi</t>
    </r>
    <r>
      <rPr>
        <sz val="10"/>
        <color indexed="8"/>
        <rFont val="Arial Narrow"/>
        <family val="2"/>
        <charset val="238"/>
      </rPr>
      <t xml:space="preserve"> novega razvoda medicinskih plinov na obstoječe instalacije v 1.kleti</t>
    </r>
  </si>
  <si>
    <t>MEDICINSKI  PLINI</t>
  </si>
  <si>
    <t>5.1</t>
  </si>
  <si>
    <t>Poleg opisa in seznama količin, morajo biti sestavni del posamezne postavke in s tem ponudbe del in cene, tudi vse zahteve in določila, ki so navedene v razdelku (zavihku) splošnih določil!</t>
  </si>
  <si>
    <t>SKUPAJ STROJNE INSTALACIJE IN OPREMA</t>
  </si>
  <si>
    <t>5.6</t>
  </si>
  <si>
    <t>5.5</t>
  </si>
  <si>
    <t>PREZRAČEVANJE IN KLIMATIZACIJA</t>
  </si>
  <si>
    <t>5.4</t>
  </si>
  <si>
    <t>5.3</t>
  </si>
  <si>
    <t>5.2</t>
  </si>
  <si>
    <t>MEDICINSKI PLINI</t>
  </si>
  <si>
    <t>cena</t>
  </si>
  <si>
    <t>cena/enoto</t>
  </si>
  <si>
    <t>enota</t>
  </si>
  <si>
    <t xml:space="preserve">podroben opis </t>
  </si>
  <si>
    <t>zap.št.</t>
  </si>
  <si>
    <t>UKC Maribor</t>
  </si>
  <si>
    <t>Investitor:</t>
  </si>
  <si>
    <t>Oddelek za kožne in spolne bolezni</t>
  </si>
  <si>
    <t>Objekt: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</si>
</sst>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7">
    <numFmt numFmtId="44" formatCode="_-* #,##0.00\ &quot;€&quot;_-;\-* #,##0.00\ &quot;€&quot;_-;_-* &quot;-&quot;??\ &quot;€&quot;_-;_-@_-"/>
    <numFmt numFmtId="164" formatCode="_-* #,##0.00\ _€_-;\-* #,##0.00\ _€_-;_-* &quot;-&quot;??\ _€_-;_-@_-"/>
    <numFmt numFmtId="165" formatCode="&quot;A2/2.0&quot;"/>
    <numFmt numFmtId="166" formatCode="#,##0.00\ _S_I_T"/>
    <numFmt numFmtId="167" formatCode="_-* #,##0.00\ [$€-1]_-;\-* #,##0.00\ [$€-1]_-;_-* &quot;-&quot;??\ [$€-1]_-"/>
    <numFmt numFmtId="168" formatCode="#,##0.00\ [$€-1]"/>
    <numFmt numFmtId="169" formatCode="&quot;B3&quot;\.0"/>
    <numFmt numFmtId="170" formatCode="0&quot;.&quot;\ "/>
    <numFmt numFmtId="171" formatCode="#,##0.00\ &quot;€&quot;"/>
    <numFmt numFmtId="172" formatCode="dd/\ mmm/\ yy"/>
    <numFmt numFmtId="173" formatCode="&quot;A/&quot;0&quot;. &quot;"/>
    <numFmt numFmtId="174" formatCode="&quot;A/&quot;0&quot;.&quot;"/>
    <numFmt numFmtId="175" formatCode="0#"/>
    <numFmt numFmtId="176" formatCode="&quot;A1&quot;\.0"/>
    <numFmt numFmtId="177" formatCode="&quot;B/&quot;0&quot;.&quot;"/>
    <numFmt numFmtId="178" formatCode="&quot;B1&quot;\.0"/>
    <numFmt numFmtId="179" formatCode="_-* #,##0.00\ _S_I_T_-;\-* #,##0.00\ _S_I_T_-;_-* &quot;-&quot;??\ _S_I_T_-;_-@_-"/>
    <numFmt numFmtId="180" formatCode="#,##0.00\€"/>
    <numFmt numFmtId="181" formatCode="&quot;SIT&quot;\ #,##0;\-&quot;SIT&quot;\ #,##0"/>
    <numFmt numFmtId="182" formatCode="#,##0.00\ [$€-40B]"/>
    <numFmt numFmtId="183" formatCode="_-* #,##0.00\ &quot;SIT&quot;_-;\-* #,##0.00\ &quot;SIT&quot;_-;_-* &quot;-&quot;??\ &quot;SIT&quot;_-;_-@_-"/>
    <numFmt numFmtId="184" formatCode="&quot;$&quot;#,##0.00_);[Red]\(&quot;$&quot;#,##0.00\)"/>
    <numFmt numFmtId="185" formatCode="&quot;SIT&quot;#,##0_);\(&quot;SIT&quot;#,##0\)"/>
    <numFmt numFmtId="186" formatCode="mmmm\ d\,\ yyyy"/>
    <numFmt numFmtId="187" formatCode="_(&quot;$&quot;* #,##0_);_(&quot;$&quot;* \(#,##0\);_(&quot;$&quot;* &quot;-&quot;_);_(@_)"/>
    <numFmt numFmtId="188" formatCode="_(&quot;$&quot;* #,##0.00_);_(&quot;$&quot;* \(#,##0.00\);_(&quot;$&quot;* &quot;-&quot;??_);_(@_)"/>
    <numFmt numFmtId="189" formatCode="_(* #,##0_);_(* \(#,##0\);_(* &quot;-&quot;_);_(@_)"/>
    <numFmt numFmtId="190" formatCode="_(* #,##0.00_);_(* \(#,##0.00\);_(* &quot;-&quot;??_);_(@_)"/>
    <numFmt numFmtId="191" formatCode="#,"/>
    <numFmt numFmtId="192" formatCode="&quot;P V.  &quot;00"/>
    <numFmt numFmtId="193" formatCode="00&quot;.)&quot;"/>
    <numFmt numFmtId="194" formatCode="&quot;A5&quot;\.0"/>
    <numFmt numFmtId="195" formatCode="&quot;A3&quot;\.0"/>
    <numFmt numFmtId="196" formatCode="&quot;A2&quot;\.0"/>
    <numFmt numFmtId="197" formatCode="&quot;B6&quot;\.0"/>
    <numFmt numFmtId="198" formatCode="0000"/>
    <numFmt numFmtId="199" formatCode="General_)"/>
    <numFmt numFmtId="200" formatCode="#,##0.00&quot; &quot;[$€-424];[Red]&quot;-&quot;#,##0.00&quot; &quot;[$€-424]"/>
    <numFmt numFmtId="201" formatCode="&quot;A6&quot;\.0"/>
    <numFmt numFmtId="202" formatCode="&quot;A4&quot;\.0"/>
    <numFmt numFmtId="203" formatCode="&quot;B11&quot;\.0"/>
    <numFmt numFmtId="204" formatCode="&quot;B9&quot;\.0"/>
    <numFmt numFmtId="205" formatCode="#,##0.00_);\(#,##0.00\)"/>
    <numFmt numFmtId="206" formatCode="&quot;L.&quot;\ #,##0;[Red]\-&quot;L.&quot;\ #,##0"/>
    <numFmt numFmtId="207" formatCode="&quot;B2&quot;\.0"/>
    <numFmt numFmtId="208" formatCode="_-&quot;£&quot;* #,##0_-;\-&quot;£&quot;* #,##0_-;_-&quot;£&quot;* &quot;-&quot;_-;_-@_-"/>
    <numFmt numFmtId="209" formatCode="_-&quot;£&quot;* #,##0.00_-;\-&quot;£&quot;* #,##0.00_-;_-&quot;£&quot;* &quot;-&quot;??_-;_-@_-"/>
    <numFmt numFmtId="210" formatCode="&quot;5.2.&quot;0"/>
    <numFmt numFmtId="211" formatCode="#,##0.00;#,##0.00;&quot;&quot;"/>
    <numFmt numFmtId="212" formatCode="&quot;A7&quot;\.0"/>
    <numFmt numFmtId="213" formatCode="&quot;&quot;0.00&quot;&quot;"/>
    <numFmt numFmtId="214" formatCode="&quot;B10&quot;\.0"/>
    <numFmt numFmtId="215" formatCode="&quot;B/&quot;0&quot;&quot;"/>
    <numFmt numFmtId="216" formatCode="&quot;B4&quot;\.0"/>
    <numFmt numFmtId="217" formatCode="&quot;B5&quot;\.0"/>
    <numFmt numFmtId="218" formatCode="&quot;B8&quot;\.0"/>
    <numFmt numFmtId="219" formatCode="&quot;B14&quot;\.0"/>
    <numFmt numFmtId="220" formatCode="&quot;B15&quot;\.0"/>
    <numFmt numFmtId="221" formatCode="&quot;B16&quot;\.0"/>
    <numFmt numFmtId="222" formatCode="&quot;/&quot;0&quot;.&quot;"/>
    <numFmt numFmtId="223" formatCode="&quot;B18&quot;\.0"/>
    <numFmt numFmtId="224" formatCode="&quot;B13&quot;\.0"/>
    <numFmt numFmtId="225" formatCode="&quot;B20&quot;\.0"/>
    <numFmt numFmtId="226" formatCode="#,##0\ &quot;SIT&quot;;\-#,##0\ &quot;SIT&quot;"/>
    <numFmt numFmtId="227" formatCode="_-* #,##0.00\ _S_I_T_-;\-* #,##0.00\ _S_I_T_-;_-* \-??\ _S_I_T_-;_-@_-"/>
    <numFmt numFmtId="228" formatCode="_-* #,##0.00&quot; SIT&quot;_-;\-* #,##0.00&quot; SIT&quot;_-;_-* \-??&quot; SIT&quot;_-;_-@_-"/>
    <numFmt numFmtId="229" formatCode="&quot;SIT &quot;#,##0_);&quot;(SIT &quot;#,##0\)"/>
    <numFmt numFmtId="230" formatCode="_-* #,##0.00\ _€_-;\-* #,##0.00\ _€_-;_-* \-??\ _€_-;_-@_-"/>
    <numFmt numFmtId="231" formatCode="#,##0.00&quot;       &quot;;\-#,##0.00&quot;       &quot;;&quot; -&quot;#&quot;       &quot;;@\ "/>
    <numFmt numFmtId="232" formatCode="_ * #,##0.00_-\ _S_L_T_ ;_ * #,##0.00\-\ _S_L_T_ ;_ * &quot;-&quot;??_-\ _S_L_T_ ;_ @_ "/>
    <numFmt numFmtId="233" formatCode="#,##0.00;[Red]#,##0.00\-"/>
    <numFmt numFmtId="234" formatCode="_-* #,##0.00_-;\-* #,##0.00_-;_-* \-??_-;_-@_-"/>
    <numFmt numFmtId="235" formatCode="_-[$€]\ * #.##0.00_-;\-[$€]\ * #.##0.00_-;_-[$€]\ * &quot;-&quot;??_-;_-@_-"/>
    <numFmt numFmtId="236" formatCode="_-* #,##0.00\ [$€]_-;\-* #,##0.00\ [$€]_-;_-* \-??\ [$€]_-;_-@_-"/>
    <numFmt numFmtId="237" formatCode="#,##0.000000\ [$€-1]"/>
    <numFmt numFmtId="238" formatCode="_-* #,##0.00\ [$EUR]_-;\-* #,##0.00\ [$EUR]_-;_-* &quot;-&quot;??\ [$EUR]_-;_-@_-"/>
    <numFmt numFmtId="239" formatCode="#,##0.00\ _€"/>
  </numFmts>
  <fonts count="282">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006100"/>
      <name val="Calibri"/>
      <family val="2"/>
      <charset val="238"/>
      <scheme val="minor"/>
    </font>
    <font>
      <sz val="11"/>
      <color rgb="FF3F3F76"/>
      <name val="Calibri"/>
      <family val="2"/>
      <charset val="238"/>
      <scheme val="minor"/>
    </font>
    <font>
      <sz val="10"/>
      <name val="Arial"/>
      <family val="2"/>
      <charset val="238"/>
    </font>
    <font>
      <b/>
      <sz val="11"/>
      <name val="Calibri"/>
      <family val="2"/>
      <charset val="238"/>
      <scheme val="minor"/>
    </font>
    <font>
      <sz val="12"/>
      <name val="Calibri"/>
      <family val="2"/>
      <charset val="238"/>
      <scheme val="minor"/>
    </font>
    <font>
      <sz val="11"/>
      <name val="Calibri"/>
      <family val="2"/>
      <charset val="238"/>
      <scheme val="minor"/>
    </font>
    <font>
      <sz val="8"/>
      <name val="Calibri"/>
      <family val="2"/>
      <charset val="238"/>
      <scheme val="minor"/>
    </font>
    <font>
      <sz val="10"/>
      <name val="Arial CE"/>
      <charset val="238"/>
    </font>
    <font>
      <sz val="9"/>
      <name val="Calibri"/>
      <family val="2"/>
      <charset val="238"/>
      <scheme val="minor"/>
    </font>
    <font>
      <b/>
      <sz val="10"/>
      <name val="Arial"/>
      <family val="2"/>
      <charset val="238"/>
    </font>
    <font>
      <sz val="11"/>
      <name val="Arial"/>
      <family val="2"/>
      <charset val="238"/>
    </font>
    <font>
      <b/>
      <sz val="11"/>
      <name val="Arial"/>
      <family val="2"/>
      <charset val="238"/>
    </font>
    <font>
      <sz val="11"/>
      <color theme="1"/>
      <name val="Arial"/>
      <family val="2"/>
      <charset val="238"/>
    </font>
    <font>
      <b/>
      <sz val="8"/>
      <name val="Arial"/>
      <family val="2"/>
      <charset val="238"/>
    </font>
    <font>
      <sz val="8"/>
      <name val="Arial"/>
      <family val="2"/>
      <charset val="238"/>
    </font>
    <font>
      <b/>
      <sz val="11"/>
      <color rgb="FFFF0000"/>
      <name val="Arial"/>
      <family val="2"/>
      <charset val="238"/>
    </font>
    <font>
      <sz val="11"/>
      <color theme="1"/>
      <name val="Calibri"/>
      <family val="2"/>
      <charset val="238"/>
    </font>
    <font>
      <sz val="9"/>
      <name val="Arial"/>
      <family val="2"/>
      <charset val="238"/>
    </font>
    <font>
      <sz val="12"/>
      <name val="Arial"/>
      <family val="2"/>
      <charset val="238"/>
    </font>
    <font>
      <u/>
      <sz val="12"/>
      <name val="Arial"/>
      <family val="2"/>
      <charset val="238"/>
    </font>
    <font>
      <b/>
      <sz val="12"/>
      <name val="Calibri"/>
      <family val="2"/>
      <charset val="238"/>
      <scheme val="minor"/>
    </font>
    <font>
      <b/>
      <sz val="16"/>
      <name val="Calibri"/>
      <family val="2"/>
      <charset val="238"/>
      <scheme val="minor"/>
    </font>
    <font>
      <sz val="10"/>
      <name val="Arial"/>
      <family val="2"/>
    </font>
    <font>
      <b/>
      <sz val="10"/>
      <color rgb="FFFF0000"/>
      <name val="Arial"/>
      <family val="2"/>
      <charset val="238"/>
    </font>
    <font>
      <sz val="8"/>
      <color theme="1"/>
      <name val="Arial"/>
      <family val="2"/>
      <charset val="238"/>
    </font>
    <font>
      <sz val="11"/>
      <name val="Times New Roman CE"/>
      <charset val="238"/>
    </font>
    <font>
      <sz val="10"/>
      <name val="Arial CE"/>
      <family val="2"/>
      <charset val="238"/>
    </font>
    <font>
      <sz val="12"/>
      <name val="Arial Black"/>
      <family val="2"/>
      <charset val="238"/>
    </font>
    <font>
      <b/>
      <sz val="10"/>
      <name val="Arial Black"/>
      <family val="2"/>
      <charset val="238"/>
    </font>
    <font>
      <sz val="10"/>
      <name val="Arial Black"/>
      <family val="2"/>
      <charset val="238"/>
    </font>
    <font>
      <b/>
      <sz val="8"/>
      <name val="Arial Black"/>
      <family val="2"/>
      <charset val="238"/>
    </font>
    <font>
      <b/>
      <sz val="12"/>
      <name val="Arial Black"/>
      <family val="2"/>
      <charset val="238"/>
    </font>
    <font>
      <b/>
      <sz val="10"/>
      <name val="Calibri"/>
      <family val="2"/>
      <charset val="238"/>
      <scheme val="minor"/>
    </font>
    <font>
      <sz val="10"/>
      <name val="Calibri"/>
      <family val="2"/>
      <charset val="238"/>
      <scheme val="minor"/>
    </font>
    <font>
      <sz val="11"/>
      <name val="Calibri"/>
      <family val="2"/>
      <charset val="238"/>
    </font>
    <font>
      <b/>
      <sz val="11"/>
      <color rgb="FF002060"/>
      <name val="Arial"/>
      <family val="2"/>
      <charset val="238"/>
    </font>
    <font>
      <b/>
      <sz val="16"/>
      <name val="Arial"/>
      <family val="2"/>
      <charset val="238"/>
    </font>
    <font>
      <b/>
      <sz val="12"/>
      <name val="Arial"/>
      <family val="2"/>
      <charset val="238"/>
    </font>
    <font>
      <b/>
      <sz val="14"/>
      <name val="Arial"/>
      <family val="2"/>
      <charset val="238"/>
    </font>
    <font>
      <sz val="14"/>
      <name val="Arial"/>
      <family val="2"/>
      <charset val="238"/>
    </font>
    <font>
      <u/>
      <sz val="10"/>
      <name val="Arial"/>
      <family val="2"/>
      <charset val="238"/>
    </font>
    <font>
      <sz val="11"/>
      <color rgb="FFFF0000"/>
      <name val="Arial"/>
      <family val="2"/>
      <charset val="238"/>
    </font>
    <font>
      <sz val="11"/>
      <name val="Arial Narrow"/>
      <family val="2"/>
      <charset val="238"/>
    </font>
    <font>
      <u/>
      <sz val="10"/>
      <color theme="10"/>
      <name val="Arial"/>
      <family val="2"/>
      <charset val="238"/>
    </font>
    <font>
      <b/>
      <sz val="11"/>
      <name val="Arial Narrow"/>
      <family val="2"/>
      <charset val="238"/>
    </font>
    <font>
      <b/>
      <u/>
      <sz val="11"/>
      <name val="AvantGarde Bk BT"/>
      <family val="2"/>
    </font>
    <font>
      <sz val="11"/>
      <color indexed="8"/>
      <name val="Calibri"/>
      <family val="2"/>
      <charset val="238"/>
    </font>
    <font>
      <sz val="11"/>
      <color indexed="9"/>
      <name val="Calibri"/>
      <family val="2"/>
      <charset val="238"/>
    </font>
    <font>
      <sz val="12"/>
      <color rgb="FFFF0000"/>
      <name val="Lucida Sans Unicode"/>
      <family val="2"/>
      <charset val="238"/>
    </font>
    <font>
      <sz val="9"/>
      <name val="Arial CE"/>
      <family val="2"/>
      <charset val="238"/>
    </font>
    <font>
      <sz val="11"/>
      <color indexed="20"/>
      <name val="Calibri"/>
      <family val="2"/>
      <charset val="238"/>
    </font>
    <font>
      <b/>
      <sz val="11"/>
      <color indexed="10"/>
      <name val="Calibri"/>
      <family val="2"/>
      <charset val="238"/>
    </font>
    <font>
      <b/>
      <sz val="11"/>
      <color indexed="9"/>
      <name val="Calibri"/>
      <family val="2"/>
      <charset val="238"/>
    </font>
    <font>
      <sz val="10"/>
      <name val="MS Sans Serif"/>
      <family val="2"/>
    </font>
    <font>
      <sz val="10"/>
      <name val="MS Sans Serif"/>
      <family val="2"/>
      <charset val="238"/>
    </font>
    <font>
      <sz val="12"/>
      <name val="Courier New"/>
      <family val="3"/>
    </font>
    <font>
      <sz val="11"/>
      <color indexed="10"/>
      <name val="Technical"/>
    </font>
    <font>
      <sz val="10"/>
      <name val="Times New Roman CE"/>
      <charset val="238"/>
    </font>
    <font>
      <sz val="10"/>
      <color indexed="8"/>
      <name val="Arial"/>
      <family val="2"/>
      <charset val="238"/>
    </font>
    <font>
      <sz val="11"/>
      <color rgb="FFFF0000"/>
      <name val="AvantGarde Bk BT"/>
      <family val="2"/>
    </font>
    <font>
      <sz val="11"/>
      <color indexed="17"/>
      <name val="Calibri"/>
      <family val="2"/>
      <charset val="238"/>
    </font>
    <font>
      <sz val="9"/>
      <name val="Futura Prins"/>
    </font>
    <font>
      <sz val="9"/>
      <name val="Futura Prins"/>
      <charset val="238"/>
    </font>
    <font>
      <b/>
      <sz val="11"/>
      <name val="Georgia"/>
      <family val="1"/>
      <charset val="238"/>
    </font>
    <font>
      <i/>
      <sz val="11"/>
      <color indexed="23"/>
      <name val="Calibri"/>
      <family val="2"/>
      <charset val="238"/>
    </font>
    <font>
      <u/>
      <sz val="12"/>
      <color indexed="36"/>
      <name val="Bookman Old Style"/>
      <family val="1"/>
      <charset val="238"/>
    </font>
    <font>
      <b/>
      <i/>
      <sz val="16"/>
      <color theme="1"/>
      <name val="Liberation Sans"/>
      <charset val="238"/>
    </font>
    <font>
      <b/>
      <sz val="15"/>
      <color indexed="62"/>
      <name val="Calibri"/>
      <family val="2"/>
      <charset val="238"/>
    </font>
    <font>
      <b/>
      <sz val="13"/>
      <color indexed="62"/>
      <name val="Calibri"/>
      <family val="2"/>
      <charset val="238"/>
    </font>
    <font>
      <b/>
      <sz val="11"/>
      <color indexed="62"/>
      <name val="Calibri"/>
      <family val="2"/>
      <charset val="238"/>
    </font>
    <font>
      <b/>
      <sz val="1"/>
      <color indexed="8"/>
      <name val="Courier"/>
      <family val="1"/>
      <charset val="238"/>
    </font>
    <font>
      <u/>
      <sz val="10.4"/>
      <color indexed="12"/>
      <name val="Arial CE"/>
      <family val="2"/>
      <charset val="238"/>
    </font>
    <font>
      <u/>
      <sz val="10"/>
      <color indexed="12"/>
      <name val="MS Sans Serif"/>
      <family val="2"/>
    </font>
    <font>
      <u/>
      <sz val="11"/>
      <color indexed="12"/>
      <name val="Times New Roman CE"/>
      <charset val="238"/>
    </font>
    <font>
      <u/>
      <sz val="11"/>
      <color theme="10"/>
      <name val="Calibri"/>
      <family val="2"/>
      <charset val="238"/>
    </font>
    <font>
      <u/>
      <sz val="12"/>
      <color indexed="12"/>
      <name val="Bookman Old Style"/>
      <family val="1"/>
      <charset val="238"/>
    </font>
    <font>
      <u/>
      <sz val="10"/>
      <color indexed="12"/>
      <name val="MS Sans Serif"/>
      <family val="2"/>
      <charset val="238"/>
    </font>
    <font>
      <sz val="11"/>
      <color indexed="62"/>
      <name val="Calibri"/>
      <family val="2"/>
      <charset val="238"/>
    </font>
    <font>
      <b/>
      <sz val="14"/>
      <name val="Arial"/>
      <family val="2"/>
    </font>
    <font>
      <b/>
      <sz val="11"/>
      <color indexed="63"/>
      <name val="Calibri"/>
      <family val="2"/>
      <charset val="238"/>
    </font>
    <font>
      <sz val="10"/>
      <name val="Times New Roman"/>
      <family val="1"/>
      <charset val="238"/>
    </font>
    <font>
      <sz val="11"/>
      <color indexed="10"/>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2"/>
      <name val="Calibri"/>
      <family val="2"/>
      <charset val="238"/>
    </font>
    <font>
      <b/>
      <sz val="12"/>
      <color indexed="8"/>
      <name val="SSPalatino"/>
      <charset val="238"/>
    </font>
    <font>
      <b/>
      <sz val="11"/>
      <name val="SLO_Caraway"/>
      <family val="2"/>
      <charset val="238"/>
    </font>
    <font>
      <sz val="11"/>
      <color theme="1"/>
      <name val="Liberation Sans"/>
      <charset val="238"/>
    </font>
    <font>
      <sz val="11"/>
      <color theme="1"/>
      <name val="Arial Narrow"/>
      <family val="2"/>
      <charset val="238"/>
    </font>
    <font>
      <sz val="12"/>
      <name val="Futura Prins"/>
    </font>
    <font>
      <sz val="10"/>
      <name val="Arial CE"/>
    </font>
    <font>
      <sz val="11"/>
      <color indexed="8"/>
      <name val="Arial Narrow"/>
      <family val="2"/>
      <charset val="238"/>
    </font>
    <font>
      <sz val="12"/>
      <color indexed="8"/>
      <name val="Tahoma"/>
      <family val="2"/>
      <charset val="238"/>
    </font>
    <font>
      <sz val="10"/>
      <name val="Century Gothic"/>
      <family val="2"/>
    </font>
    <font>
      <sz val="11"/>
      <color indexed="19"/>
      <name val="Calibri"/>
      <family val="2"/>
      <charset val="238"/>
    </font>
    <font>
      <sz val="11"/>
      <color indexed="60"/>
      <name val="Calibri"/>
      <family val="2"/>
      <charset val="238"/>
    </font>
    <font>
      <sz val="10"/>
      <name val="Courier"/>
      <family val="1"/>
    </font>
    <font>
      <sz val="10"/>
      <name val="Times New Roman CE"/>
      <family val="1"/>
      <charset val="238"/>
    </font>
    <font>
      <sz val="10"/>
      <color indexed="9"/>
      <name val=".CourSL"/>
    </font>
    <font>
      <sz val="12"/>
      <name val="Courier"/>
      <family val="1"/>
    </font>
    <font>
      <sz val="9"/>
      <color theme="4" tint="-0.24994659260841701"/>
      <name val="Arial"/>
      <family val="2"/>
      <charset val="238"/>
    </font>
    <font>
      <sz val="10"/>
      <color rgb="FF7030A0"/>
      <name val="Courier New"/>
      <family val="3"/>
      <charset val="238"/>
    </font>
    <font>
      <sz val="11"/>
      <color indexed="52"/>
      <name val="Calibri"/>
      <family val="2"/>
      <charset val="238"/>
    </font>
    <font>
      <sz val="11"/>
      <name val="Futura Prins"/>
    </font>
    <font>
      <b/>
      <sz val="9"/>
      <color rgb="FFFF0000"/>
      <name val="Arial CE"/>
      <charset val="238"/>
    </font>
    <font>
      <b/>
      <sz val="11"/>
      <color indexed="52"/>
      <name val="Calibri"/>
      <family val="2"/>
      <charset val="238"/>
    </font>
    <font>
      <b/>
      <i/>
      <u/>
      <sz val="11"/>
      <color theme="1"/>
      <name val="Liberation Sans"/>
      <charset val="238"/>
    </font>
    <font>
      <b/>
      <sz val="14"/>
      <color indexed="10"/>
      <name val="Tahoma"/>
      <family val="2"/>
    </font>
    <font>
      <sz val="10"/>
      <name val="Verdana"/>
      <family val="2"/>
      <charset val="238"/>
    </font>
    <font>
      <sz val="11"/>
      <name val="AvantGarde Bk BT"/>
      <family val="2"/>
    </font>
    <font>
      <b/>
      <sz val="14"/>
      <color rgb="FF7030A0"/>
      <name val="Calibri"/>
      <family val="2"/>
      <charset val="238"/>
      <scheme val="minor"/>
    </font>
    <font>
      <sz val="10"/>
      <name val="Helv"/>
    </font>
    <font>
      <sz val="10"/>
      <color rgb="FF00B050"/>
      <name val="Arial Narrow"/>
      <family val="2"/>
      <charset val="238"/>
    </font>
    <font>
      <b/>
      <sz val="18"/>
      <color indexed="62"/>
      <name val="Cambria"/>
      <family val="2"/>
      <charset val="238"/>
    </font>
    <font>
      <b/>
      <sz val="11"/>
      <color indexed="8"/>
      <name val="Calibri"/>
      <family val="2"/>
      <charset val="238"/>
    </font>
    <font>
      <b/>
      <sz val="9"/>
      <name val="Arial"/>
      <family val="2"/>
    </font>
    <font>
      <sz val="24"/>
      <name val="Calibri"/>
      <family val="2"/>
      <charset val="238"/>
      <scheme val="minor"/>
    </font>
    <font>
      <sz val="11"/>
      <color rgb="FF3F3F76"/>
      <name val="Calibri"/>
      <family val="2"/>
      <scheme val="minor"/>
    </font>
    <font>
      <sz val="10"/>
      <color theme="0"/>
      <name val="Arial"/>
      <family val="2"/>
      <charset val="238"/>
    </font>
    <font>
      <sz val="11"/>
      <color theme="0" tint="-0.499984740745262"/>
      <name val="Arial"/>
      <family val="2"/>
      <charset val="238"/>
    </font>
    <font>
      <sz val="9"/>
      <color theme="0" tint="-0.499984740745262"/>
      <name val="Arial"/>
      <family val="2"/>
      <charset val="238"/>
    </font>
    <font>
      <sz val="10"/>
      <color theme="0" tint="-0.499984740745262"/>
      <name val="Arial"/>
      <family val="2"/>
      <charset val="238"/>
    </font>
    <font>
      <b/>
      <sz val="9"/>
      <color theme="0" tint="-0.499984740745262"/>
      <name val="Arial"/>
      <family val="2"/>
      <charset val="238"/>
    </font>
    <font>
      <b/>
      <sz val="11"/>
      <color theme="0" tint="-0.499984740745262"/>
      <name val="Arial"/>
      <family val="2"/>
      <charset val="238"/>
    </font>
    <font>
      <b/>
      <sz val="10"/>
      <color theme="0" tint="-0.499984740745262"/>
      <name val="Arial"/>
      <family val="2"/>
      <charset val="238"/>
    </font>
    <font>
      <b/>
      <sz val="9"/>
      <name val="Arial"/>
      <family val="2"/>
      <charset val="238"/>
    </font>
    <font>
      <u/>
      <sz val="11"/>
      <color theme="0" tint="-0.499984740745262"/>
      <name val="Arial"/>
      <family val="2"/>
      <charset val="238"/>
    </font>
    <font>
      <b/>
      <sz val="10"/>
      <name val="Arial Narrow"/>
      <family val="2"/>
      <charset val="238"/>
    </font>
    <font>
      <u/>
      <sz val="9"/>
      <color theme="0" tint="-0.499984740745262"/>
      <name val="Arial"/>
      <family val="2"/>
      <charset val="238"/>
    </font>
    <font>
      <u/>
      <sz val="10"/>
      <color theme="0" tint="-0.499984740745262"/>
      <name val="Arial"/>
      <family val="2"/>
      <charset val="238"/>
    </font>
    <font>
      <b/>
      <sz val="10"/>
      <color theme="0" tint="-0.499984740745262"/>
      <name val="Arial Narrow"/>
      <family val="2"/>
      <charset val="238"/>
    </font>
    <font>
      <vertAlign val="superscript"/>
      <sz val="10"/>
      <name val="Arial"/>
      <family val="2"/>
      <charset val="238"/>
    </font>
    <font>
      <sz val="10"/>
      <name val="Arial Narrow"/>
      <family val="2"/>
      <charset val="238"/>
    </font>
    <font>
      <sz val="10"/>
      <name val="Simplex"/>
      <charset val="238"/>
    </font>
    <font>
      <u val="singleAccounting"/>
      <sz val="10"/>
      <name val="Arial"/>
      <family val="2"/>
      <charset val="238"/>
    </font>
    <font>
      <i/>
      <sz val="10"/>
      <name val="Arial"/>
      <family val="2"/>
      <charset val="238"/>
    </font>
    <font>
      <sz val="9"/>
      <name val="Arial Narrow"/>
      <family val="2"/>
      <charset val="238"/>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rgb="FF9C6500"/>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Agency FB"/>
      <family val="2"/>
    </font>
    <font>
      <i/>
      <sz val="10"/>
      <name val="Arial Narrow"/>
      <family val="2"/>
      <charset val="238"/>
    </font>
    <font>
      <u/>
      <sz val="11"/>
      <name val="Arial"/>
      <family val="2"/>
      <charset val="238"/>
    </font>
    <font>
      <sz val="12"/>
      <name val="Times New Roman"/>
      <family val="1"/>
      <charset val="238"/>
    </font>
    <font>
      <sz val="12"/>
      <name val="Times New Roman"/>
      <family val="1"/>
      <charset val="1"/>
    </font>
    <font>
      <sz val="11"/>
      <color indexed="8"/>
      <name val="Arial"/>
      <family val="2"/>
      <charset val="238"/>
    </font>
    <font>
      <sz val="11"/>
      <color indexed="8"/>
      <name val="Arial"/>
      <family val="2"/>
      <charset val="1"/>
    </font>
    <font>
      <sz val="10"/>
      <name val="Mangal"/>
      <family val="2"/>
      <charset val="238"/>
    </font>
    <font>
      <sz val="9"/>
      <name val="Futura Prins"/>
      <charset val="1"/>
    </font>
    <font>
      <u/>
      <sz val="11"/>
      <color indexed="12"/>
      <name val="Calibri"/>
      <family val="2"/>
      <charset val="238"/>
    </font>
    <font>
      <b/>
      <sz val="15"/>
      <color indexed="48"/>
      <name val="Calibri"/>
      <family val="2"/>
      <charset val="238"/>
    </font>
    <font>
      <b/>
      <sz val="13"/>
      <color indexed="48"/>
      <name val="Calibri"/>
      <family val="2"/>
      <charset val="238"/>
    </font>
    <font>
      <b/>
      <sz val="11"/>
      <color indexed="48"/>
      <name val="Calibri"/>
      <family val="2"/>
      <charset val="238"/>
    </font>
    <font>
      <b/>
      <sz val="18"/>
      <color indexed="48"/>
      <name val="Cambria"/>
      <family val="2"/>
      <charset val="238"/>
    </font>
    <font>
      <b/>
      <sz val="11"/>
      <name val="Arial CE"/>
      <family val="2"/>
      <charset val="238"/>
    </font>
    <font>
      <sz val="10"/>
      <name val="Arial"/>
      <family val="2"/>
      <charset val="1"/>
    </font>
    <font>
      <sz val="12"/>
      <name val="Times New Roman CE"/>
      <family val="1"/>
      <charset val="238"/>
    </font>
    <font>
      <sz val="11"/>
      <name val="Arial Narrow CE"/>
      <family val="2"/>
      <charset val="238"/>
    </font>
    <font>
      <sz val="10"/>
      <color indexed="8"/>
      <name val="Times New Roman"/>
      <family val="1"/>
      <charset val="238"/>
    </font>
    <font>
      <sz val="11"/>
      <color indexed="59"/>
      <name val="Calibri"/>
      <family val="2"/>
      <charset val="238"/>
    </font>
    <font>
      <sz val="10"/>
      <name val="Courier New"/>
      <family val="1"/>
      <charset val="238"/>
    </font>
    <font>
      <sz val="11"/>
      <color indexed="8"/>
      <name val="Times New Roman"/>
      <family val="1"/>
      <charset val="238"/>
    </font>
    <font>
      <sz val="11"/>
      <name val="Futura Prins"/>
      <charset val="238"/>
    </font>
    <font>
      <sz val="11"/>
      <name val="Futura Prins"/>
      <charset val="1"/>
    </font>
    <font>
      <b/>
      <sz val="11"/>
      <color indexed="60"/>
      <name val="Calibri"/>
      <family val="2"/>
      <charset val="238"/>
    </font>
    <font>
      <sz val="11"/>
      <color indexed="17"/>
      <name val="Arial Narrow"/>
      <family val="2"/>
      <charset val="238"/>
    </font>
    <font>
      <b/>
      <sz val="11"/>
      <color indexed="10"/>
      <name val="Arial Narrow"/>
      <family val="2"/>
      <charset val="238"/>
    </font>
    <font>
      <sz val="10"/>
      <name val="Helv"/>
      <charset val="204"/>
    </font>
    <font>
      <sz val="11"/>
      <color indexed="9"/>
      <name val="Arial Narrow"/>
      <family val="2"/>
      <charset val="238"/>
    </font>
    <font>
      <sz val="11"/>
      <color indexed="16"/>
      <name val="Calibri"/>
      <family val="2"/>
      <charset val="238"/>
    </font>
    <font>
      <sz val="11"/>
      <color indexed="20"/>
      <name val="Arial Narrow"/>
      <family val="2"/>
      <charset val="238"/>
    </font>
    <font>
      <b/>
      <sz val="11"/>
      <color indexed="53"/>
      <name val="Calibri"/>
      <family val="2"/>
      <charset val="238"/>
    </font>
    <font>
      <b/>
      <sz val="11"/>
      <color indexed="9"/>
      <name val="Arial Narrow"/>
      <family val="2"/>
      <charset val="238"/>
    </font>
    <font>
      <sz val="12"/>
      <name val="Courier New"/>
      <family val="3"/>
      <charset val="238"/>
    </font>
    <font>
      <i/>
      <sz val="11"/>
      <color indexed="23"/>
      <name val="Arial Narrow"/>
      <family val="2"/>
      <charset val="238"/>
    </font>
    <font>
      <b/>
      <sz val="15"/>
      <color indexed="62"/>
      <name val="Calibri"/>
      <family val="2"/>
    </font>
    <font>
      <b/>
      <sz val="15"/>
      <color indexed="62"/>
      <name val="Arial Narrow"/>
      <family val="2"/>
      <charset val="238"/>
    </font>
    <font>
      <b/>
      <sz val="13"/>
      <color indexed="62"/>
      <name val="Calibri"/>
      <family val="2"/>
    </font>
    <font>
      <b/>
      <sz val="13"/>
      <color indexed="62"/>
      <name val="Arial Narrow"/>
      <family val="2"/>
      <charset val="238"/>
    </font>
    <font>
      <b/>
      <sz val="11"/>
      <color indexed="62"/>
      <name val="Calibri"/>
      <family val="2"/>
    </font>
    <font>
      <b/>
      <sz val="11"/>
      <color indexed="62"/>
      <name val="Arial Narrow"/>
      <family val="2"/>
      <charset val="238"/>
    </font>
    <font>
      <u/>
      <sz val="10"/>
      <color indexed="12"/>
      <name val="Arial CE"/>
      <charset val="238"/>
    </font>
    <font>
      <sz val="11"/>
      <color indexed="62"/>
      <name val="Arial Narrow"/>
      <family val="2"/>
      <charset val="238"/>
    </font>
    <font>
      <sz val="11"/>
      <color indexed="53"/>
      <name val="Calibri"/>
      <family val="2"/>
      <charset val="238"/>
    </font>
    <font>
      <sz val="11"/>
      <color indexed="10"/>
      <name val="Calibri"/>
      <family val="2"/>
    </font>
    <font>
      <sz val="11"/>
      <color indexed="10"/>
      <name val="Arial Narrow"/>
      <family val="2"/>
      <charset val="238"/>
    </font>
    <font>
      <b/>
      <sz val="10"/>
      <name val="Courier New CE"/>
      <family val="3"/>
      <charset val="238"/>
    </font>
    <font>
      <sz val="11"/>
      <color indexed="8"/>
      <name val="Verdana"/>
      <family val="2"/>
      <charset val="238"/>
    </font>
    <font>
      <sz val="11"/>
      <color indexed="19"/>
      <name val="Arial Narrow"/>
      <family val="2"/>
      <charset val="238"/>
    </font>
    <font>
      <sz val="10"/>
      <name val="Courier"/>
      <family val="1"/>
      <charset val="238"/>
    </font>
    <font>
      <sz val="10"/>
      <name val="SL Dutch"/>
    </font>
    <font>
      <sz val="11"/>
      <color indexed="8"/>
      <name val="Calibri"/>
      <family val="2"/>
    </font>
    <font>
      <b/>
      <sz val="11"/>
      <color indexed="63"/>
      <name val="Arial Narrow"/>
      <family val="2"/>
      <charset val="238"/>
    </font>
    <font>
      <sz val="5"/>
      <name val="Courier New CE"/>
      <family val="3"/>
      <charset val="238"/>
    </font>
    <font>
      <sz val="11"/>
      <name val="Times New Roman"/>
      <family val="1"/>
    </font>
    <font>
      <sz val="11"/>
      <name val="Times New Roman"/>
      <family val="1"/>
      <charset val="238"/>
    </font>
    <font>
      <b/>
      <sz val="11"/>
      <name val="Futura Prins"/>
      <charset val="238"/>
    </font>
    <font>
      <sz val="10"/>
      <color indexed="8"/>
      <name val="Arial"/>
      <family val="2"/>
    </font>
    <font>
      <sz val="12"/>
      <name val="Times New Roman"/>
      <family val="1"/>
    </font>
    <font>
      <b/>
      <sz val="18"/>
      <color indexed="62"/>
      <name val="Cambria"/>
      <family val="2"/>
    </font>
    <font>
      <b/>
      <sz val="11"/>
      <color indexed="8"/>
      <name val="Arial Narrow"/>
      <family val="2"/>
      <charset val="238"/>
    </font>
    <font>
      <sz val="10"/>
      <name val="Tahoma"/>
      <family val="2"/>
      <charset val="238"/>
    </font>
    <font>
      <sz val="11"/>
      <color theme="1"/>
      <name val="Calibri"/>
      <family val="2"/>
      <scheme val="minor"/>
    </font>
    <font>
      <sz val="11"/>
      <color theme="0"/>
      <name val="Calibri"/>
      <family val="2"/>
      <scheme val="minor"/>
    </font>
    <font>
      <sz val="11"/>
      <color rgb="FF9C0006"/>
      <name val="Calibri"/>
      <family val="2"/>
      <scheme val="minor"/>
    </font>
    <font>
      <b/>
      <sz val="11"/>
      <color indexed="10"/>
      <name val="Calibri"/>
      <family val="2"/>
      <scheme val="minor"/>
    </font>
    <font>
      <b/>
      <sz val="11"/>
      <color rgb="FFFA7D00"/>
      <name val="Calibri"/>
      <family val="2"/>
      <scheme val="minor"/>
    </font>
    <font>
      <b/>
      <sz val="11"/>
      <color indexed="10"/>
      <name val="Calibri"/>
      <family val="2"/>
      <charset val="238"/>
      <scheme val="minor"/>
    </font>
    <font>
      <b/>
      <sz val="11"/>
      <color theme="0"/>
      <name val="Calibri"/>
      <family val="2"/>
      <scheme val="minor"/>
    </font>
    <font>
      <sz val="11"/>
      <color rgb="FF000000"/>
      <name val="Calibri"/>
      <family val="2"/>
      <charset val="238"/>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FA7D00"/>
      <name val="Calibri"/>
      <family val="2"/>
      <scheme val="minor"/>
    </font>
    <font>
      <sz val="11"/>
      <color indexed="19"/>
      <name val="Calibri"/>
      <family val="2"/>
      <scheme val="minor"/>
    </font>
    <font>
      <sz val="11"/>
      <color rgb="FF9C6500"/>
      <name val="Calibri"/>
      <family val="2"/>
      <scheme val="minor"/>
    </font>
    <font>
      <sz val="11"/>
      <color indexed="19"/>
      <name val="Calibri"/>
      <family val="2"/>
      <charset val="238"/>
      <scheme val="minor"/>
    </font>
    <font>
      <b/>
      <sz val="11"/>
      <color rgb="FF3F3F3F"/>
      <name val="Calibri"/>
      <family val="2"/>
      <scheme val="minor"/>
    </font>
    <font>
      <sz val="10"/>
      <color theme="1"/>
      <name val="Century Gothic"/>
      <family val="2"/>
      <charset val="238"/>
    </font>
    <font>
      <b/>
      <sz val="18"/>
      <color theme="3"/>
      <name val="Cambria"/>
      <family val="2"/>
      <scheme val="major"/>
    </font>
    <font>
      <b/>
      <sz val="11"/>
      <color theme="1"/>
      <name val="Calibri"/>
      <family val="2"/>
      <scheme val="minor"/>
    </font>
    <font>
      <sz val="11"/>
      <color rgb="FFFF0000"/>
      <name val="Calibri"/>
      <family val="2"/>
      <scheme val="minor"/>
    </font>
    <font>
      <sz val="10"/>
      <color rgb="FF0070C0"/>
      <name val="Arial"/>
      <family val="2"/>
      <charset val="238"/>
    </font>
    <font>
      <sz val="10"/>
      <color rgb="FFFF0000"/>
      <name val="Arial"/>
      <family val="2"/>
      <charset val="238"/>
    </font>
    <font>
      <sz val="9"/>
      <name val="Arial CE"/>
      <charset val="238"/>
    </font>
    <font>
      <b/>
      <sz val="11"/>
      <color theme="0" tint="-0.14999847407452621"/>
      <name val="Arial"/>
      <family val="2"/>
      <charset val="238"/>
    </font>
    <font>
      <sz val="10"/>
      <name val="GreekS"/>
      <charset val="238"/>
    </font>
    <font>
      <sz val="10"/>
      <color theme="1"/>
      <name val="Arial"/>
      <family val="2"/>
      <charset val="238"/>
    </font>
    <font>
      <sz val="11"/>
      <name val="Arial Narrow"/>
      <family val="2"/>
    </font>
    <font>
      <sz val="10"/>
      <color theme="1"/>
      <name val="Calibri"/>
      <family val="2"/>
      <charset val="238"/>
      <scheme val="minor"/>
    </font>
    <font>
      <sz val="10"/>
      <name val="Arial Narrow"/>
      <family val="2"/>
    </font>
    <font>
      <b/>
      <sz val="10"/>
      <name val="Arial"/>
      <family val="2"/>
    </font>
    <font>
      <b/>
      <sz val="10"/>
      <name val="Calibri"/>
      <family val="2"/>
    </font>
    <font>
      <b/>
      <sz val="10"/>
      <name val="Arial Narrow"/>
      <family val="2"/>
    </font>
    <font>
      <u/>
      <sz val="9"/>
      <name val="Arial"/>
      <family val="2"/>
      <charset val="238"/>
    </font>
    <font>
      <b/>
      <sz val="10"/>
      <color indexed="60"/>
      <name val="Arial Narrow"/>
      <family val="2"/>
      <charset val="238"/>
    </font>
    <font>
      <vertAlign val="superscript"/>
      <sz val="10"/>
      <name val="Arial CE"/>
      <family val="2"/>
      <charset val="238"/>
    </font>
    <font>
      <sz val="8"/>
      <name val="Arial CE"/>
      <family val="2"/>
      <charset val="238"/>
    </font>
    <font>
      <b/>
      <sz val="10"/>
      <name val="Arial CE"/>
      <charset val="238"/>
    </font>
    <font>
      <b/>
      <sz val="9"/>
      <name val="Arial Narrow"/>
      <family val="2"/>
      <charset val="238"/>
    </font>
    <font>
      <sz val="11"/>
      <name val="Arial Narrow CE"/>
      <charset val="238"/>
    </font>
    <font>
      <sz val="10"/>
      <name val="Calibri"/>
      <family val="2"/>
      <charset val="238"/>
    </font>
    <font>
      <b/>
      <i/>
      <sz val="9"/>
      <name val="Arial Narrow"/>
      <family val="2"/>
      <charset val="238"/>
    </font>
    <font>
      <sz val="10"/>
      <color indexed="8"/>
      <name val="Arial Narrow"/>
      <family val="2"/>
      <charset val="238"/>
    </font>
    <font>
      <sz val="10"/>
      <name val="Arial Narrow"/>
      <family val="2"/>
      <charset val="1"/>
    </font>
    <font>
      <b/>
      <sz val="10"/>
      <color indexed="8"/>
      <name val="Arial Narrow"/>
      <family val="2"/>
      <charset val="238"/>
    </font>
    <font>
      <i/>
      <sz val="11"/>
      <color rgb="FF7F7F7F"/>
      <name val="Calibri"/>
      <family val="2"/>
      <charset val="1"/>
      <scheme val="minor"/>
    </font>
    <font>
      <u/>
      <sz val="10"/>
      <name val="Arial Narrow"/>
      <family val="2"/>
      <charset val="238"/>
    </font>
    <font>
      <b/>
      <sz val="10"/>
      <name val="Arial Narrow"/>
      <family val="2"/>
      <charset val="1"/>
    </font>
    <font>
      <sz val="10"/>
      <color indexed="10"/>
      <name val="Arial"/>
      <family val="2"/>
      <charset val="238"/>
    </font>
    <font>
      <u/>
      <sz val="10"/>
      <name val="Arial Narrow"/>
      <family val="2"/>
      <charset val="1"/>
    </font>
    <font>
      <sz val="10"/>
      <name val="Arial"/>
      <charset val="238"/>
    </font>
    <font>
      <sz val="10"/>
      <color indexed="10"/>
      <name val="Arial Narrow"/>
      <family val="2"/>
      <charset val="238"/>
    </font>
    <font>
      <b/>
      <sz val="10"/>
      <color indexed="10"/>
      <name val="Arial Narrow"/>
      <family val="2"/>
      <charset val="238"/>
    </font>
    <font>
      <i/>
      <u/>
      <sz val="10"/>
      <name val="Arial Narrow"/>
      <family val="2"/>
      <charset val="238"/>
    </font>
    <font>
      <vertAlign val="subscript"/>
      <sz val="10"/>
      <name val="Arial Narrow"/>
      <family val="2"/>
      <charset val="238"/>
    </font>
    <font>
      <u/>
      <sz val="10"/>
      <color indexed="8"/>
      <name val="Arial Narrow"/>
      <family val="2"/>
      <charset val="238"/>
    </font>
    <font>
      <sz val="10"/>
      <color indexed="8"/>
      <name val="GreekC"/>
      <charset val="238"/>
    </font>
    <font>
      <u/>
      <sz val="10"/>
      <name val="Arial Narrow"/>
      <family val="2"/>
    </font>
    <font>
      <b/>
      <i/>
      <sz val="10"/>
      <color indexed="8"/>
      <name val="Arial Narrow"/>
      <family val="2"/>
      <charset val="238"/>
    </font>
    <font>
      <sz val="10"/>
      <color indexed="10"/>
      <name val="Arial Narrow"/>
      <family val="2"/>
      <charset val="1"/>
    </font>
    <font>
      <sz val="9"/>
      <name val="Arial Narrow"/>
      <family val="2"/>
    </font>
    <font>
      <sz val="8"/>
      <name val="Arial Narrow"/>
      <family val="2"/>
      <charset val="238"/>
    </font>
  </fonts>
  <fills count="122">
    <fill>
      <patternFill patternType="none"/>
    </fill>
    <fill>
      <patternFill patternType="gray125"/>
    </fill>
    <fill>
      <patternFill patternType="solid">
        <fgColor rgb="FFC6EFCE"/>
      </patternFill>
    </fill>
    <fill>
      <patternFill patternType="solid">
        <fgColor rgb="FFFFCC99"/>
      </patternFill>
    </fill>
    <fill>
      <patternFill patternType="solid">
        <fgColor rgb="FFFFFF00"/>
        <bgColor indexed="64"/>
      </patternFill>
    </fill>
    <fill>
      <patternFill patternType="solid">
        <fgColor indexed="9"/>
        <bgColor indexed="64"/>
      </patternFill>
    </fill>
    <fill>
      <patternFill patternType="solid">
        <fgColor theme="0"/>
        <bgColor indexed="64"/>
      </patternFill>
    </fill>
    <fill>
      <patternFill patternType="solid">
        <fgColor theme="6" tint="0.59996337778862885"/>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theme="8" tint="0.59996337778862885"/>
        <bgColor indexed="64"/>
      </patternFill>
    </fill>
    <fill>
      <patternFill patternType="solid">
        <fgColor theme="7" tint="0.59996337778862885"/>
        <bgColor indexed="64"/>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8"/>
        <bgColor indexed="8"/>
      </patternFill>
    </fill>
    <fill>
      <patternFill patternType="solid">
        <fgColor indexed="22"/>
      </patternFill>
    </fill>
    <fill>
      <patternFill patternType="solid">
        <fgColor theme="0" tint="-0.24994659260841701"/>
        <bgColor theme="0" tint="-0.14993743705557422"/>
      </patternFill>
    </fill>
    <fill>
      <patternFill patternType="solid">
        <fgColor indexed="62"/>
      </patternFill>
    </fill>
    <fill>
      <patternFill patternType="solid">
        <fgColor indexed="57"/>
      </patternFill>
    </fill>
    <fill>
      <patternFill patternType="solid">
        <fgColor rgb="FF92D050"/>
        <bgColor indexed="64"/>
      </patternFill>
    </fill>
    <fill>
      <patternFill patternType="solid">
        <fgColor indexed="22"/>
        <bgColor indexed="64"/>
      </patternFill>
    </fill>
    <fill>
      <patternFill patternType="solid">
        <fgColor theme="0" tint="-0.14996795556505021"/>
        <bgColor indexed="64"/>
      </patternFill>
    </fill>
    <fill>
      <patternFill patternType="solid">
        <fgColor indexed="13"/>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85FF8B"/>
        <bgColor indexed="64"/>
      </patternFill>
    </fill>
    <fill>
      <patternFill patternType="solid">
        <fgColor rgb="FFFFFED2"/>
        <bgColor indexed="64"/>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26"/>
        <bgColor indexed="9"/>
      </patternFill>
    </fill>
    <fill>
      <patternFill patternType="solid">
        <fgColor indexed="11"/>
        <bgColor indexed="49"/>
      </patternFill>
    </fill>
    <fill>
      <patternFill patternType="solid">
        <fgColor indexed="51"/>
        <bgColor indexed="13"/>
      </patternFill>
    </fill>
    <fill>
      <patternFill patternType="solid">
        <fgColor indexed="19"/>
        <bgColor indexed="23"/>
      </patternFill>
    </fill>
    <fill>
      <patternFill patternType="solid">
        <fgColor indexed="43"/>
        <bgColor indexed="26"/>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0"/>
        <bgColor indexed="25"/>
      </patternFill>
    </fill>
    <fill>
      <patternFill patternType="solid">
        <fgColor indexed="25"/>
        <bgColor indexed="61"/>
      </patternFill>
    </fill>
    <fill>
      <patternFill patternType="solid">
        <fgColor indexed="50"/>
        <bgColor indexed="51"/>
      </patternFill>
    </fill>
    <fill>
      <patternFill patternType="solid">
        <fgColor indexed="48"/>
        <bgColor indexed="30"/>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54"/>
        <bgColor indexed="23"/>
      </patternFill>
    </fill>
    <fill>
      <patternFill patternType="solid">
        <fgColor indexed="27"/>
        <bgColor indexed="27"/>
      </patternFill>
    </fill>
    <fill>
      <patternFill patternType="solid">
        <fgColor indexed="49"/>
        <bgColor indexed="49"/>
      </patternFill>
    </fill>
    <fill>
      <patternFill patternType="solid">
        <fgColor indexed="10"/>
        <bgColor indexed="60"/>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26"/>
      </patternFill>
    </fill>
    <fill>
      <patternFill patternType="solid">
        <fgColor indexed="9"/>
        <bgColor indexed="9"/>
      </patternFill>
    </fill>
    <fill>
      <patternFill patternType="solid">
        <fgColor indexed="55"/>
        <bgColor indexed="23"/>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31"/>
      </patternFill>
    </fill>
    <fill>
      <patternFill patternType="solid">
        <fgColor indexed="43"/>
        <bgColor indexed="43"/>
      </patternFill>
    </fill>
    <fill>
      <patternFill patternType="solid">
        <fgColor indexed="62"/>
        <bgColor indexed="56"/>
      </patternFill>
    </fill>
    <fill>
      <patternFill patternType="solid">
        <fgColor indexed="57"/>
        <bgColor indexed="21"/>
      </patternFill>
    </fill>
    <fill>
      <patternFill patternType="solid">
        <fgColor indexed="53"/>
        <bgColor indexed="52"/>
      </patternFill>
    </fill>
  </fills>
  <borders count="74">
    <border>
      <left/>
      <right/>
      <top/>
      <bottom/>
      <diagonal/>
    </border>
    <border>
      <left style="thin">
        <color rgb="FF7F7F7F"/>
      </left>
      <right style="thin">
        <color rgb="FF7F7F7F"/>
      </right>
      <top style="thin">
        <color rgb="FF7F7F7F"/>
      </top>
      <bottom style="thin">
        <color rgb="FF7F7F7F"/>
      </bottom>
      <diagonal/>
    </border>
    <border>
      <left/>
      <right/>
      <top style="thin">
        <color indexed="64"/>
      </top>
      <bottom/>
      <diagonal/>
    </border>
    <border>
      <left/>
      <right/>
      <top/>
      <bottom style="medium">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4"/>
      </left>
      <right style="double">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right/>
      <top style="thin">
        <color indexed="56"/>
      </top>
      <bottom style="double">
        <color indexed="56"/>
      </bottom>
      <diagonal/>
    </border>
    <border>
      <left/>
      <right/>
      <top style="thin">
        <color indexed="62"/>
      </top>
      <bottom style="double">
        <color indexed="62"/>
      </bottom>
      <diagonal/>
    </border>
    <border>
      <left/>
      <right/>
      <top/>
      <bottom style="thin">
        <color theme="0" tint="-0.4999847407452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hair">
        <color indexed="8"/>
      </left>
      <right style="hair">
        <color indexed="8"/>
      </right>
      <top style="hair">
        <color indexed="8"/>
      </top>
      <bottom style="hair">
        <color indexed="8"/>
      </bottom>
      <diagonal/>
    </border>
    <border>
      <left/>
      <right/>
      <top/>
      <bottom style="thick">
        <color indexed="48"/>
      </bottom>
      <diagonal/>
    </border>
    <border>
      <left/>
      <right/>
      <top/>
      <bottom style="thick">
        <color indexed="54"/>
      </bottom>
      <diagonal/>
    </border>
    <border>
      <left/>
      <right/>
      <top/>
      <bottom style="thick">
        <color indexed="42"/>
      </bottom>
      <diagonal/>
    </border>
    <border>
      <left/>
      <right/>
      <top/>
      <bottom style="medium">
        <color indexed="42"/>
      </bottom>
      <diagonal/>
    </border>
    <border>
      <left/>
      <right/>
      <top/>
      <bottom style="medium">
        <color indexed="44"/>
      </bottom>
      <diagonal/>
    </border>
    <border>
      <left/>
      <right/>
      <top/>
      <bottom style="double">
        <color indexed="60"/>
      </bottom>
      <diagonal/>
    </border>
    <border>
      <left style="double">
        <color indexed="8"/>
      </left>
      <right style="double">
        <color indexed="8"/>
      </right>
      <top style="double">
        <color indexed="8"/>
      </top>
      <bottom style="double">
        <color indexed="8"/>
      </bottom>
      <diagonal/>
    </border>
    <border>
      <left/>
      <right/>
      <top style="thin">
        <color indexed="8"/>
      </top>
      <bottom style="double">
        <color indexed="8"/>
      </bottom>
      <diagonal/>
    </border>
    <border>
      <left/>
      <right/>
      <top style="thin">
        <color indexed="48"/>
      </top>
      <bottom style="double">
        <color indexed="48"/>
      </bottom>
      <diagonal/>
    </border>
    <border>
      <left/>
      <right/>
      <top style="thin">
        <color indexed="54"/>
      </top>
      <bottom style="double">
        <color indexed="5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8"/>
      </left>
      <right style="thin">
        <color indexed="8"/>
      </right>
      <top/>
      <bottom/>
      <diagonal/>
    </border>
    <border>
      <left style="thin">
        <color indexed="8"/>
      </left>
      <right style="hair">
        <color indexed="8"/>
      </right>
      <top/>
      <bottom/>
      <diagonal/>
    </border>
    <border>
      <left style="hair">
        <color indexed="8"/>
      </left>
      <right style="hair">
        <color indexed="8"/>
      </right>
      <top/>
      <bottom/>
      <diagonal/>
    </border>
    <border>
      <left/>
      <right style="hair">
        <color indexed="8"/>
      </right>
      <top/>
      <bottom/>
      <diagonal/>
    </border>
    <border>
      <left style="hair">
        <color indexed="8"/>
      </left>
      <right style="thin">
        <color indexed="64"/>
      </right>
      <top/>
      <bottom/>
      <diagonal/>
    </border>
    <border>
      <left style="thin">
        <color indexed="64"/>
      </left>
      <right style="hair">
        <color indexed="8"/>
      </right>
      <top/>
      <bottom/>
      <diagonal/>
    </border>
    <border>
      <left style="hair">
        <color indexed="8"/>
      </left>
      <right/>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diagonal/>
    </border>
    <border>
      <left style="hair">
        <color indexed="8"/>
      </left>
      <right style="thin">
        <color indexed="8"/>
      </right>
      <top/>
      <bottom style="thin">
        <color indexed="64"/>
      </bottom>
      <diagonal/>
    </border>
    <border>
      <left style="thin">
        <color indexed="8"/>
      </left>
      <right style="hair">
        <color indexed="8"/>
      </right>
      <top/>
      <bottom style="thin">
        <color indexed="64"/>
      </bottom>
      <diagonal/>
    </border>
    <border>
      <left style="hair">
        <color indexed="8"/>
      </left>
      <right style="hair">
        <color indexed="8"/>
      </right>
      <top/>
      <bottom style="thin">
        <color indexed="64"/>
      </bottom>
      <diagonal/>
    </border>
    <border>
      <left/>
      <right style="hair">
        <color indexed="8"/>
      </right>
      <top/>
      <bottom style="thin">
        <color indexed="64"/>
      </bottom>
      <diagonal/>
    </border>
  </borders>
  <cellStyleXfs count="3929">
    <xf numFmtId="0" fontId="0" fillId="0" borderId="0"/>
    <xf numFmtId="0" fontId="120" fillId="0" borderId="0" applyNumberFormat="0" applyFill="0" applyBorder="0" applyAlignment="0" applyProtection="0"/>
    <xf numFmtId="0" fontId="120" fillId="0" borderId="0" applyNumberFormat="0" applyFill="0" applyBorder="0" applyAlignment="0" applyProtection="0"/>
    <xf numFmtId="0" fontId="5" fillId="3" borderId="1" applyNumberFormat="0" applyAlignment="0" applyProtection="0"/>
    <xf numFmtId="165" fontId="6" fillId="0" borderId="0"/>
    <xf numFmtId="0" fontId="6" fillId="0" borderId="0"/>
    <xf numFmtId="0" fontId="6" fillId="0" borderId="0"/>
    <xf numFmtId="165" fontId="11" fillId="0" borderId="0"/>
    <xf numFmtId="0" fontId="6" fillId="0" borderId="0" applyFill="0" applyBorder="0"/>
    <xf numFmtId="0" fontId="6" fillId="0" borderId="0" applyFill="0" applyBorder="0"/>
    <xf numFmtId="168" fontId="6" fillId="0" borderId="0" applyFill="0" applyBorder="0"/>
    <xf numFmtId="169" fontId="6" fillId="0" borderId="0"/>
    <xf numFmtId="0" fontId="3" fillId="0" borderId="0"/>
    <xf numFmtId="0" fontId="6" fillId="0" borderId="0"/>
    <xf numFmtId="165" fontId="6" fillId="0" borderId="0" applyFill="0" applyBorder="0"/>
    <xf numFmtId="39" fontId="26" fillId="0" borderId="4">
      <alignment horizontal="right" vertical="top" wrapText="1"/>
    </xf>
    <xf numFmtId="165" fontId="6" fillId="0" borderId="0"/>
    <xf numFmtId="0" fontId="28" fillId="0" borderId="0" applyNumberFormat="0" applyAlignment="0"/>
    <xf numFmtId="170" fontId="29" fillId="0" borderId="0"/>
    <xf numFmtId="0" fontId="30" fillId="0" borderId="0"/>
    <xf numFmtId="168" fontId="29" fillId="0" borderId="0"/>
    <xf numFmtId="0" fontId="30" fillId="0" borderId="0"/>
    <xf numFmtId="0" fontId="47" fillId="0" borderId="0" applyNumberFormat="0" applyFill="0" applyBorder="0" applyAlignment="0" applyProtection="0"/>
    <xf numFmtId="175" fontId="29" fillId="0" borderId="0"/>
    <xf numFmtId="178" fontId="49" fillId="7" borderId="13">
      <alignment horizontal="center" vertical="center" wrapText="1"/>
    </xf>
    <xf numFmtId="178" fontId="49" fillId="8" borderId="13">
      <alignment horizontal="center" vertical="center" wrapText="1"/>
    </xf>
    <xf numFmtId="0" fontId="50" fillId="9"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50" fillId="14" borderId="0" applyNumberFormat="0" applyBorder="0" applyAlignment="0" applyProtection="0"/>
    <xf numFmtId="0" fontId="50" fillId="15" borderId="0" applyNumberFormat="0" applyBorder="0" applyAlignment="0" applyProtection="0"/>
    <xf numFmtId="0" fontId="50" fillId="9" borderId="0" applyNumberFormat="0" applyBorder="0" applyAlignment="0" applyProtection="0"/>
    <xf numFmtId="0" fontId="50" fillId="16" borderId="0" applyNumberFormat="0" applyBorder="0" applyAlignment="0" applyProtection="0"/>
    <xf numFmtId="0" fontId="50" fillId="10" borderId="0" applyNumberFormat="0" applyBorder="0" applyAlignment="0" applyProtection="0"/>
    <xf numFmtId="0" fontId="50" fillId="17" borderId="0" applyNumberFormat="0" applyBorder="0" applyAlignment="0" applyProtection="0"/>
    <xf numFmtId="0" fontId="50" fillId="11" borderId="0" applyNumberFormat="0" applyBorder="0" applyAlignment="0" applyProtection="0"/>
    <xf numFmtId="0" fontId="50" fillId="14"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50" fillId="17" borderId="0" applyNumberFormat="0" applyBorder="0" applyAlignment="0" applyProtection="0"/>
    <xf numFmtId="0" fontId="50" fillId="14" borderId="0" applyNumberFormat="0" applyBorder="0" applyAlignment="0" applyProtection="0"/>
    <xf numFmtId="178" fontId="49" fillId="18" borderId="13">
      <alignment horizontal="center" vertical="center" wrapText="1"/>
    </xf>
    <xf numFmtId="178" fontId="49" fillId="19" borderId="13">
      <alignment horizontal="center" vertical="center" wrapText="1"/>
    </xf>
    <xf numFmtId="0" fontId="50" fillId="15" borderId="0" applyNumberFormat="0" applyBorder="0" applyAlignment="0" applyProtection="0"/>
    <xf numFmtId="0" fontId="50" fillId="16" borderId="0" applyNumberFormat="0" applyBorder="0" applyAlignment="0" applyProtection="0"/>
    <xf numFmtId="0" fontId="50" fillId="20" borderId="0" applyNumberFormat="0" applyBorder="0" applyAlignment="0" applyProtection="0"/>
    <xf numFmtId="0" fontId="50" fillId="12" borderId="0" applyNumberFormat="0" applyBorder="0" applyAlignment="0" applyProtection="0"/>
    <xf numFmtId="0" fontId="50" fillId="15" borderId="0" applyNumberFormat="0" applyBorder="0" applyAlignment="0" applyProtection="0"/>
    <xf numFmtId="0" fontId="50" fillId="21" borderId="0" applyNumberFormat="0" applyBorder="0" applyAlignment="0" applyProtection="0"/>
    <xf numFmtId="0" fontId="50" fillId="13"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50" fillId="22" borderId="0" applyNumberFormat="0" applyBorder="0" applyAlignment="0" applyProtection="0"/>
    <xf numFmtId="0" fontId="50" fillId="20" borderId="0" applyNumberFormat="0" applyBorder="0" applyAlignment="0" applyProtection="0"/>
    <xf numFmtId="0" fontId="50" fillId="10"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50" fillId="15" borderId="0" applyNumberFormat="0" applyBorder="0" applyAlignment="0" applyProtection="0"/>
    <xf numFmtId="0" fontId="50" fillId="17" borderId="0" applyNumberFormat="0" applyBorder="0" applyAlignment="0" applyProtection="0"/>
    <xf numFmtId="0" fontId="50" fillId="21" borderId="0" applyNumberFormat="0" applyBorder="0" applyAlignment="0" applyProtection="0"/>
    <xf numFmtId="0" fontId="49" fillId="4" borderId="13">
      <alignment horizontal="center" vertical="center" wrapText="1"/>
    </xf>
    <xf numFmtId="0" fontId="51" fillId="23" borderId="0" applyNumberFormat="0" applyBorder="0" applyAlignment="0" applyProtection="0"/>
    <xf numFmtId="0" fontId="51" fillId="16" borderId="0" applyNumberFormat="0" applyBorder="0" applyAlignment="0" applyProtection="0"/>
    <xf numFmtId="0" fontId="51" fillId="20"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51" fillId="26" borderId="0" applyNumberFormat="0" applyBorder="0" applyAlignment="0" applyProtection="0"/>
    <xf numFmtId="0" fontId="51" fillId="13" borderId="0" applyNumberFormat="0" applyBorder="0" applyAlignment="0" applyProtection="0"/>
    <xf numFmtId="0" fontId="51" fillId="23" borderId="0" applyNumberFormat="0" applyBorder="0" applyAlignment="0" applyProtection="0"/>
    <xf numFmtId="0" fontId="51" fillId="27" borderId="0" applyNumberFormat="0" applyBorder="0" applyAlignment="0" applyProtection="0"/>
    <xf numFmtId="0" fontId="51" fillId="16" borderId="0" applyNumberFormat="0" applyBorder="0" applyAlignment="0" applyProtection="0"/>
    <xf numFmtId="0" fontId="51" fillId="21" borderId="0" applyNumberFormat="0" applyBorder="0" applyAlignment="0" applyProtection="0"/>
    <xf numFmtId="0" fontId="51" fillId="20" borderId="0" applyNumberFormat="0" applyBorder="0" applyAlignment="0" applyProtection="0"/>
    <xf numFmtId="0" fontId="51" fillId="10" borderId="0" applyNumberFormat="0" applyBorder="0" applyAlignment="0" applyProtection="0"/>
    <xf numFmtId="0" fontId="51" fillId="24" borderId="0" applyNumberFormat="0" applyBorder="0" applyAlignment="0" applyProtection="0"/>
    <xf numFmtId="0" fontId="51" fillId="13" borderId="0" applyNumberFormat="0" applyBorder="0" applyAlignment="0" applyProtection="0"/>
    <xf numFmtId="0" fontId="51" fillId="25" borderId="0" applyNumberFormat="0" applyBorder="0" applyAlignment="0" applyProtection="0"/>
    <xf numFmtId="0" fontId="51" fillId="16" borderId="0" applyNumberFormat="0" applyBorder="0" applyAlignment="0" applyProtection="0"/>
    <xf numFmtId="0" fontId="51" fillId="26" borderId="0" applyNumberFormat="0" applyBorder="0" applyAlignment="0" applyProtection="0"/>
    <xf numFmtId="0" fontId="52" fillId="6" borderId="5" applyBorder="0" applyAlignment="0">
      <alignment horizontal="center" vertical="center"/>
    </xf>
    <xf numFmtId="4" fontId="53" fillId="0" borderId="0">
      <alignment horizontal="justify" vertical="top" wrapText="1"/>
      <protection locked="0"/>
    </xf>
    <xf numFmtId="0" fontId="51" fillId="28" borderId="0" applyNumberFormat="0" applyBorder="0" applyAlignment="0" applyProtection="0"/>
    <xf numFmtId="0" fontId="51" fillId="27" borderId="0" applyNumberFormat="0" applyBorder="0" applyAlignment="0" applyProtection="0"/>
    <xf numFmtId="0" fontId="51" fillId="21" borderId="0" applyNumberFormat="0" applyBorder="0" applyAlignment="0" applyProtection="0"/>
    <xf numFmtId="0" fontId="51" fillId="29" borderId="0" applyNumberFormat="0" applyBorder="0" applyAlignment="0" applyProtection="0"/>
    <xf numFmtId="0" fontId="51" fillId="25" borderId="0" applyNumberFormat="0" applyBorder="0" applyAlignment="0" applyProtection="0"/>
    <xf numFmtId="0" fontId="51" fillId="30" borderId="0" applyNumberFormat="0" applyBorder="0" applyAlignment="0" applyProtection="0"/>
    <xf numFmtId="0" fontId="54" fillId="12" borderId="0" applyNumberFormat="0" applyBorder="0" applyAlignment="0" applyProtection="0"/>
    <xf numFmtId="0" fontId="55" fillId="31" borderId="14" applyNumberFormat="0" applyAlignment="0" applyProtection="0"/>
    <xf numFmtId="0" fontId="56" fillId="32" borderId="15" applyNumberFormat="0" applyAlignment="0" applyProtection="0"/>
    <xf numFmtId="179" fontId="30" fillId="0" borderId="0" applyFont="0" applyFill="0" applyBorder="0" applyAlignment="0" applyProtection="0"/>
    <xf numFmtId="40" fontId="57" fillId="0" borderId="0" applyFont="0" applyFill="0" applyBorder="0" applyAlignment="0" applyProtection="0"/>
    <xf numFmtId="40" fontId="58" fillId="0" borderId="0" applyFont="0" applyFill="0" applyBorder="0" applyAlignment="0" applyProtection="0"/>
    <xf numFmtId="180" fontId="30" fillId="0" borderId="0" applyFont="0" applyFill="0" applyBorder="0" applyAlignment="0" applyProtection="0"/>
    <xf numFmtId="181" fontId="59" fillId="0" borderId="0" applyFill="0" applyBorder="0" applyAlignment="0" applyProtection="0"/>
    <xf numFmtId="37" fontId="6" fillId="0" borderId="0" applyFill="0" applyBorder="0" applyAlignment="0" applyProtection="0"/>
    <xf numFmtId="182" fontId="57" fillId="0" borderId="0" applyFont="0" applyFill="0" applyBorder="0" applyAlignment="0" applyProtection="0"/>
    <xf numFmtId="182" fontId="57" fillId="0" borderId="0" applyFont="0" applyFill="0" applyBorder="0" applyAlignment="0" applyProtection="0"/>
    <xf numFmtId="182" fontId="57" fillId="0" borderId="0" applyFont="0" applyFill="0" applyBorder="0" applyAlignment="0" applyProtection="0"/>
    <xf numFmtId="183" fontId="11" fillId="0" borderId="0" applyFont="0" applyFill="0" applyBorder="0" applyAlignment="0" applyProtection="0"/>
    <xf numFmtId="184" fontId="58" fillId="0" borderId="0" applyFont="0" applyFill="0" applyBorder="0" applyAlignment="0" applyProtection="0"/>
    <xf numFmtId="185" fontId="6" fillId="0" borderId="0" applyFill="0" applyBorder="0" applyAlignment="0" applyProtection="0"/>
    <xf numFmtId="2" fontId="60" fillId="33" borderId="0">
      <protection locked="0"/>
    </xf>
    <xf numFmtId="2" fontId="61" fillId="0" borderId="0">
      <protection locked="0"/>
    </xf>
    <xf numFmtId="0" fontId="61" fillId="0" borderId="0">
      <protection locked="0"/>
    </xf>
    <xf numFmtId="167" fontId="61" fillId="0" borderId="0">
      <protection locked="0"/>
    </xf>
    <xf numFmtId="186" fontId="6" fillId="0" borderId="0" applyFill="0" applyBorder="0" applyAlignment="0" applyProtection="0"/>
    <xf numFmtId="187" fontId="6" fillId="0" borderId="0" applyFont="0" applyFill="0" applyBorder="0" applyAlignment="0" applyProtection="0"/>
    <xf numFmtId="188" fontId="6" fillId="0" borderId="0" applyFont="0" applyFill="0" applyBorder="0" applyAlignment="0" applyProtection="0"/>
    <xf numFmtId="189" fontId="62" fillId="0" borderId="0" applyFont="0" applyFill="0" applyBorder="0" applyAlignment="0" applyProtection="0"/>
    <xf numFmtId="190" fontId="62" fillId="0" borderId="0" applyFont="0" applyFill="0" applyBorder="0" applyAlignment="0" applyProtection="0"/>
    <xf numFmtId="0" fontId="63" fillId="11" borderId="0" applyNumberFormat="0" applyBorder="0" applyAlignment="0" applyProtection="0"/>
    <xf numFmtId="168" fontId="63" fillId="11" borderId="0" applyNumberFormat="0" applyBorder="0" applyAlignment="0" applyProtection="0"/>
    <xf numFmtId="168" fontId="4" fillId="2" borderId="0" applyNumberFormat="0" applyBorder="0" applyAlignment="0" applyProtection="0"/>
    <xf numFmtId="0" fontId="64" fillId="13" borderId="0" applyNumberFormat="0" applyBorder="0" applyAlignment="0" applyProtection="0"/>
    <xf numFmtId="0" fontId="64" fillId="11" borderId="0" applyNumberFormat="0" applyBorder="0" applyAlignment="0" applyProtection="0"/>
    <xf numFmtId="0" fontId="65" fillId="0" borderId="16" applyAlignment="0"/>
    <xf numFmtId="0" fontId="66" fillId="0" borderId="16" applyAlignment="0"/>
    <xf numFmtId="0" fontId="65" fillId="0" borderId="16" applyAlignment="0"/>
    <xf numFmtId="0" fontId="65" fillId="0" borderId="16" applyAlignment="0"/>
    <xf numFmtId="0" fontId="65" fillId="0" borderId="16">
      <alignment vertical="top" wrapText="1"/>
    </xf>
    <xf numFmtId="167" fontId="30" fillId="0" borderId="0" applyFont="0" applyFill="0" applyBorder="0" applyAlignment="0" applyProtection="0"/>
    <xf numFmtId="0" fontId="67" fillId="0" borderId="0">
      <alignment vertical="top" wrapText="1" readingOrder="1"/>
    </xf>
    <xf numFmtId="0" fontId="68" fillId="0" borderId="0" applyNumberFormat="0" applyFill="0" applyBorder="0" applyAlignment="0" applyProtection="0"/>
    <xf numFmtId="2" fontId="6" fillId="0" borderId="0" applyFill="0" applyBorder="0" applyAlignment="0" applyProtection="0"/>
    <xf numFmtId="0" fontId="69" fillId="0" borderId="0" applyNumberFormat="0" applyFill="0" applyBorder="0" applyAlignment="0" applyProtection="0">
      <alignment vertical="top"/>
      <protection locked="0"/>
    </xf>
    <xf numFmtId="4" fontId="6" fillId="0" borderId="0" applyNumberFormat="0"/>
    <xf numFmtId="0" fontId="64" fillId="13" borderId="0" applyNumberFormat="0" applyBorder="0" applyAlignment="0" applyProtection="0"/>
    <xf numFmtId="0" fontId="64" fillId="11" borderId="0" applyNumberFormat="0" applyBorder="0" applyAlignment="0" applyProtection="0"/>
    <xf numFmtId="0" fontId="70" fillId="0" borderId="0">
      <alignment horizontal="center"/>
    </xf>
    <xf numFmtId="0" fontId="71" fillId="0" borderId="17" applyNumberFormat="0" applyFill="0" applyAlignment="0" applyProtection="0"/>
    <xf numFmtId="0" fontId="72" fillId="0" borderId="18" applyNumberFormat="0" applyFill="0" applyAlignment="0" applyProtection="0"/>
    <xf numFmtId="0" fontId="73" fillId="0" borderId="19" applyNumberFormat="0" applyFill="0" applyAlignment="0" applyProtection="0"/>
    <xf numFmtId="0" fontId="73" fillId="0" borderId="0" applyNumberFormat="0" applyFill="0" applyBorder="0" applyAlignment="0" applyProtection="0"/>
    <xf numFmtId="0" fontId="70" fillId="0" borderId="0">
      <alignment horizontal="center" textRotation="90"/>
    </xf>
    <xf numFmtId="191" fontId="74" fillId="0" borderId="0">
      <protection locked="0"/>
    </xf>
    <xf numFmtId="0" fontId="75"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7" fontId="47" fillId="0" borderId="0" applyNumberFormat="0" applyFill="0" applyBorder="0" applyAlignment="0" applyProtection="0">
      <alignment vertical="top"/>
      <protection locked="0"/>
    </xf>
    <xf numFmtId="0" fontId="76" fillId="0" borderId="0" applyNumberFormat="0" applyFill="0" applyBorder="0" applyAlignment="0" applyProtection="0">
      <alignment vertical="top"/>
      <protection locked="0"/>
    </xf>
    <xf numFmtId="192" fontId="77" fillId="0" borderId="0" applyNumberFormat="0" applyFill="0" applyBorder="0" applyAlignment="0" applyProtection="0">
      <alignment vertical="top"/>
      <protection locked="0"/>
    </xf>
    <xf numFmtId="192" fontId="77" fillId="0" borderId="0" applyNumberFormat="0" applyFill="0" applyBorder="0" applyAlignment="0" applyProtection="0">
      <alignment vertical="top"/>
      <protection locked="0"/>
    </xf>
    <xf numFmtId="192" fontId="77" fillId="0" borderId="0" applyNumberFormat="0" applyFill="0" applyBorder="0" applyAlignment="0" applyProtection="0">
      <alignment vertical="top"/>
      <protection locked="0"/>
    </xf>
    <xf numFmtId="0" fontId="78" fillId="0" borderId="0" applyNumberFormat="0" applyFill="0" applyBorder="0" applyAlignment="0" applyProtection="0"/>
    <xf numFmtId="0" fontId="79" fillId="0" borderId="0" applyNumberFormat="0" applyFill="0" applyBorder="0" applyAlignment="0" applyProtection="0">
      <alignment vertical="top"/>
      <protection locked="0"/>
    </xf>
    <xf numFmtId="0" fontId="76"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81" fillId="22" borderId="14" applyNumberFormat="0" applyAlignment="0" applyProtection="0"/>
    <xf numFmtId="0" fontId="5" fillId="3" borderId="1" applyNumberFormat="0" applyAlignment="0" applyProtection="0"/>
    <xf numFmtId="4" fontId="82" fillId="0" borderId="20">
      <alignment horizontal="left" vertical="center" wrapText="1"/>
    </xf>
    <xf numFmtId="0" fontId="83" fillId="34" borderId="21" applyNumberFormat="0" applyAlignment="0" applyProtection="0"/>
    <xf numFmtId="0" fontId="49" fillId="35" borderId="13">
      <alignment horizontal="center" vertical="center" wrapText="1"/>
    </xf>
    <xf numFmtId="3" fontId="84" fillId="0" borderId="0"/>
    <xf numFmtId="0" fontId="85" fillId="0" borderId="22" applyNumberFormat="0" applyFill="0" applyAlignment="0" applyProtection="0"/>
    <xf numFmtId="0" fontId="86" fillId="0" borderId="0" applyNumberFormat="0" applyFill="0" applyBorder="0" applyAlignment="0" applyProtection="0"/>
    <xf numFmtId="0" fontId="87" fillId="0" borderId="23" applyNumberFormat="0" applyFill="0" applyAlignment="0" applyProtection="0"/>
    <xf numFmtId="0" fontId="87" fillId="0" borderId="23" applyNumberFormat="0" applyFill="0" applyAlignment="0" applyProtection="0"/>
    <xf numFmtId="0" fontId="88" fillId="0" borderId="24" applyNumberFormat="0" applyFill="0" applyAlignment="0" applyProtection="0"/>
    <xf numFmtId="0" fontId="89" fillId="0" borderId="25" applyNumberFormat="0" applyFill="0" applyAlignment="0" applyProtection="0"/>
    <xf numFmtId="0" fontId="89" fillId="0" borderId="0" applyNumberFormat="0" applyFill="0" applyBorder="0" applyAlignment="0" applyProtection="0"/>
    <xf numFmtId="0" fontId="86" fillId="0" borderId="0" applyNumberFormat="0" applyFill="0" applyBorder="0" applyAlignment="0" applyProtection="0"/>
    <xf numFmtId="0" fontId="90" fillId="0" borderId="0" applyNumberFormat="0">
      <alignment horizontal="left" vertical="top"/>
    </xf>
    <xf numFmtId="0" fontId="91" fillId="0" borderId="0"/>
    <xf numFmtId="0" fontId="92" fillId="0" borderId="0" applyBorder="0">
      <alignment vertical="center"/>
    </xf>
    <xf numFmtId="167" fontId="92" fillId="0" borderId="0" applyBorder="0">
      <alignment vertical="center"/>
    </xf>
    <xf numFmtId="0" fontId="30" fillId="0" borderId="0"/>
    <xf numFmtId="0" fontId="6" fillId="0" borderId="0"/>
    <xf numFmtId="0" fontId="11" fillId="0" borderId="0"/>
    <xf numFmtId="0" fontId="11" fillId="0" borderId="0"/>
    <xf numFmtId="0" fontId="3" fillId="0" borderId="0"/>
    <xf numFmtId="0" fontId="3" fillId="0" borderId="0"/>
    <xf numFmtId="0" fontId="3" fillId="0" borderId="0"/>
    <xf numFmtId="0" fontId="11" fillId="0" borderId="0"/>
    <xf numFmtId="0" fontId="11" fillId="0" borderId="0"/>
    <xf numFmtId="0" fontId="3" fillId="0" borderId="0"/>
    <xf numFmtId="0" fontId="3" fillId="0" borderId="0"/>
    <xf numFmtId="0" fontId="3" fillId="0" borderId="0"/>
    <xf numFmtId="193" fontId="29" fillId="0" borderId="0"/>
    <xf numFmtId="0" fontId="3"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xf numFmtId="0" fontId="11" fillId="0" borderId="0"/>
    <xf numFmtId="0" fontId="11" fillId="0" borderId="0"/>
    <xf numFmtId="193" fontId="29" fillId="0" borderId="0"/>
    <xf numFmtId="193" fontId="29" fillId="0" borderId="0"/>
    <xf numFmtId="193" fontId="29" fillId="0" borderId="0"/>
    <xf numFmtId="193" fontId="29" fillId="0" borderId="0"/>
    <xf numFmtId="194" fontId="29" fillId="0" borderId="0"/>
    <xf numFmtId="0" fontId="11" fillId="0" borderId="0"/>
    <xf numFmtId="0" fontId="6" fillId="0" borderId="0"/>
    <xf numFmtId="0" fontId="93" fillId="0" borderId="0"/>
    <xf numFmtId="192" fontId="6" fillId="0" borderId="0"/>
    <xf numFmtId="0" fontId="11" fillId="0" borderId="0"/>
    <xf numFmtId="192" fontId="6" fillId="0" borderId="0"/>
    <xf numFmtId="195" fontId="6" fillId="0" borderId="0"/>
    <xf numFmtId="0" fontId="11" fillId="0" borderId="0"/>
    <xf numFmtId="0" fontId="94" fillId="0" borderId="0"/>
    <xf numFmtId="0" fontId="3" fillId="0" borderId="0"/>
    <xf numFmtId="0" fontId="95" fillId="0" borderId="0"/>
    <xf numFmtId="0" fontId="6" fillId="0" borderId="0"/>
    <xf numFmtId="196" fontId="29" fillId="0" borderId="0"/>
    <xf numFmtId="0" fontId="96" fillId="0" borderId="0"/>
    <xf numFmtId="168" fontId="6" fillId="0" borderId="0"/>
    <xf numFmtId="197" fontId="6" fillId="0" borderId="0"/>
    <xf numFmtId="195" fontId="6" fillId="0" borderId="0"/>
    <xf numFmtId="165" fontId="6" fillId="0" borderId="0"/>
    <xf numFmtId="168" fontId="6" fillId="0" borderId="0"/>
    <xf numFmtId="168" fontId="6" fillId="0" borderId="0"/>
    <xf numFmtId="0" fontId="3" fillId="0" borderId="0"/>
    <xf numFmtId="0" fontId="3" fillId="0" borderId="0"/>
    <xf numFmtId="2" fontId="6" fillId="0" borderId="0"/>
    <xf numFmtId="0" fontId="97" fillId="0" borderId="0"/>
    <xf numFmtId="2" fontId="30" fillId="0" borderId="0"/>
    <xf numFmtId="0" fontId="11" fillId="0" borderId="0"/>
    <xf numFmtId="0" fontId="3" fillId="0" borderId="0"/>
    <xf numFmtId="0" fontId="11" fillId="0" borderId="0"/>
    <xf numFmtId="0" fontId="6" fillId="0" borderId="0"/>
    <xf numFmtId="167" fontId="3" fillId="0" borderId="0"/>
    <xf numFmtId="0" fontId="3" fillId="0" borderId="0"/>
    <xf numFmtId="0" fontId="6" fillId="0" borderId="0"/>
    <xf numFmtId="0" fontId="11" fillId="0" borderId="0"/>
    <xf numFmtId="0" fontId="57" fillId="0" borderId="0">
      <alignment vertical="top"/>
    </xf>
    <xf numFmtId="0" fontId="30" fillId="0" borderId="0"/>
    <xf numFmtId="168" fontId="20" fillId="0" borderId="0"/>
    <xf numFmtId="0" fontId="58" fillId="0" borderId="0"/>
    <xf numFmtId="0" fontId="57" fillId="0" borderId="0"/>
    <xf numFmtId="0" fontId="30" fillId="0" borderId="0"/>
    <xf numFmtId="0" fontId="98" fillId="0" borderId="0"/>
    <xf numFmtId="0" fontId="6" fillId="0" borderId="0"/>
    <xf numFmtId="0" fontId="26" fillId="0" borderId="0"/>
    <xf numFmtId="198" fontId="29" fillId="0" borderId="0"/>
    <xf numFmtId="0" fontId="30" fillId="0" borderId="0"/>
    <xf numFmtId="0" fontId="30" fillId="0" borderId="0"/>
    <xf numFmtId="0" fontId="99" fillId="0" borderId="0"/>
    <xf numFmtId="0" fontId="11" fillId="0" borderId="0"/>
    <xf numFmtId="0" fontId="50" fillId="0" borderId="0"/>
    <xf numFmtId="0" fontId="30" fillId="0" borderId="0"/>
    <xf numFmtId="0" fontId="3" fillId="0" borderId="0"/>
    <xf numFmtId="0" fontId="3" fillId="0" borderId="0"/>
    <xf numFmtId="0" fontId="6" fillId="0" borderId="0"/>
    <xf numFmtId="0" fontId="11" fillId="0" borderId="0"/>
    <xf numFmtId="0" fontId="11" fillId="0" borderId="0"/>
    <xf numFmtId="0" fontId="3" fillId="0" borderId="0"/>
    <xf numFmtId="0" fontId="3" fillId="0" borderId="0"/>
    <xf numFmtId="0" fontId="30" fillId="0" borderId="0"/>
    <xf numFmtId="169" fontId="30" fillId="0" borderId="0"/>
    <xf numFmtId="0" fontId="30" fillId="0" borderId="0"/>
    <xf numFmtId="0" fontId="100" fillId="22" borderId="0" applyNumberFormat="0" applyBorder="0" applyAlignment="0" applyProtection="0"/>
    <xf numFmtId="0" fontId="101" fillId="22" borderId="0" applyNumberFormat="0" applyBorder="0" applyAlignment="0" applyProtection="0"/>
    <xf numFmtId="0" fontId="6" fillId="0" borderId="0"/>
    <xf numFmtId="0" fontId="6" fillId="0" borderId="0"/>
    <xf numFmtId="0" fontId="3" fillId="0" borderId="0"/>
    <xf numFmtId="199" fontId="102" fillId="0" borderId="0"/>
    <xf numFmtId="0" fontId="58" fillId="0" borderId="0">
      <alignment vertical="top"/>
    </xf>
    <xf numFmtId="0" fontId="103" fillId="0" borderId="0"/>
    <xf numFmtId="0" fontId="6" fillId="0" borderId="0" applyNumberFormat="0" applyFill="0" applyBorder="0" applyAlignment="0" applyProtection="0"/>
    <xf numFmtId="0" fontId="6" fillId="0" borderId="0"/>
    <xf numFmtId="0" fontId="11" fillId="0" borderId="0"/>
    <xf numFmtId="0" fontId="6" fillId="0" borderId="0"/>
    <xf numFmtId="0" fontId="30" fillId="0" borderId="0"/>
    <xf numFmtId="0" fontId="3" fillId="0" borderId="0"/>
    <xf numFmtId="0" fontId="3" fillId="0" borderId="0"/>
    <xf numFmtId="0" fontId="3" fillId="0" borderId="0"/>
    <xf numFmtId="0" fontId="3" fillId="0" borderId="0"/>
    <xf numFmtId="0" fontId="3" fillId="0" borderId="0"/>
    <xf numFmtId="0" fontId="104" fillId="0" borderId="0">
      <alignment horizontal="left" wrapText="1"/>
    </xf>
    <xf numFmtId="0" fontId="57" fillId="0" borderId="0">
      <alignment vertical="top"/>
    </xf>
    <xf numFmtId="0" fontId="57" fillId="0" borderId="0">
      <alignmen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4" fillId="0" borderId="0">
      <alignment horizontal="left" wrapText="1"/>
    </xf>
    <xf numFmtId="0" fontId="57" fillId="0" borderId="0">
      <alignment vertical="top"/>
    </xf>
    <xf numFmtId="198" fontId="105" fillId="0" borderId="0"/>
    <xf numFmtId="0" fontId="3" fillId="0" borderId="0"/>
    <xf numFmtId="184" fontId="59" fillId="0" borderId="0"/>
    <xf numFmtId="0" fontId="3" fillId="0" borderId="0"/>
    <xf numFmtId="0" fontId="3" fillId="0" borderId="0"/>
    <xf numFmtId="0" fontId="6" fillId="0" borderId="0"/>
    <xf numFmtId="0" fontId="6" fillId="0" borderId="0"/>
    <xf numFmtId="0" fontId="26" fillId="17" borderId="26" applyNumberFormat="0" applyFont="0" applyAlignment="0" applyProtection="0"/>
    <xf numFmtId="9" fontId="30" fillId="0" borderId="0" applyFont="0" applyFill="0" applyBorder="0" applyAlignment="0" applyProtection="0"/>
    <xf numFmtId="9" fontId="6" fillId="0" borderId="0" applyFont="0" applyFill="0" applyBorder="0" applyAlignment="0" applyProtection="0"/>
    <xf numFmtId="0" fontId="6" fillId="17" borderId="26" applyNumberFormat="0" applyFont="0" applyAlignment="0" applyProtection="0"/>
    <xf numFmtId="0" fontId="106" fillId="0" borderId="0">
      <alignment horizontal="left" vertical="top" wrapText="1"/>
    </xf>
    <xf numFmtId="0" fontId="107" fillId="6" borderId="0" applyFill="0">
      <alignment horizontal="left" wrapText="1"/>
    </xf>
    <xf numFmtId="0" fontId="85" fillId="0" borderId="0" applyNumberFormat="0" applyFill="0" applyBorder="0" applyAlignment="0" applyProtection="0"/>
    <xf numFmtId="0" fontId="83" fillId="31" borderId="21" applyNumberFormat="0" applyAlignment="0" applyProtection="0"/>
    <xf numFmtId="0" fontId="83" fillId="34" borderId="21" applyNumberFormat="0" applyAlignment="0" applyProtection="0"/>
    <xf numFmtId="0" fontId="68" fillId="0" borderId="0" applyNumberFormat="0" applyFill="0" applyBorder="0" applyAlignment="0" applyProtection="0"/>
    <xf numFmtId="4" fontId="21" fillId="0" borderId="0" applyAlignment="0">
      <alignment horizontal="center" vertical="center"/>
      <protection locked="0"/>
    </xf>
    <xf numFmtId="0" fontId="51" fillId="36" borderId="0" applyNumberFormat="0" applyBorder="0" applyAlignment="0" applyProtection="0"/>
    <xf numFmtId="0" fontId="51" fillId="30" borderId="0" applyNumberFormat="0" applyBorder="0" applyAlignment="0" applyProtection="0"/>
    <xf numFmtId="0" fontId="51" fillId="37" borderId="0" applyNumberFormat="0" applyBorder="0" applyAlignment="0" applyProtection="0"/>
    <xf numFmtId="0" fontId="51" fillId="24" borderId="0" applyNumberFormat="0" applyBorder="0" applyAlignment="0" applyProtection="0"/>
    <xf numFmtId="0" fontId="51" fillId="25" borderId="0" applyNumberFormat="0" applyBorder="0" applyAlignment="0" applyProtection="0"/>
    <xf numFmtId="0" fontId="51" fillId="27" borderId="0" applyNumberFormat="0" applyBorder="0" applyAlignment="0" applyProtection="0"/>
    <xf numFmtId="0" fontId="108" fillId="0" borderId="27" applyNumberFormat="0" applyFill="0" applyAlignment="0" applyProtection="0"/>
    <xf numFmtId="0" fontId="56" fillId="32" borderId="15" applyNumberFormat="0" applyAlignment="0" applyProtection="0"/>
    <xf numFmtId="178" fontId="49" fillId="38" borderId="13">
      <alignment horizontal="center" vertical="center" wrapText="1"/>
    </xf>
    <xf numFmtId="49" fontId="109" fillId="39" borderId="28">
      <alignment horizontal="center" vertical="top" wrapText="1"/>
    </xf>
    <xf numFmtId="49" fontId="109" fillId="39" borderId="28">
      <alignment horizontal="center" vertical="top" wrapText="1"/>
    </xf>
    <xf numFmtId="4" fontId="110" fillId="40" borderId="5">
      <alignment vertical="center"/>
      <protection locked="0"/>
    </xf>
    <xf numFmtId="0" fontId="111" fillId="34" borderId="14" applyNumberFormat="0" applyAlignment="0" applyProtection="0"/>
    <xf numFmtId="0" fontId="112" fillId="0" borderId="0"/>
    <xf numFmtId="200" fontId="112" fillId="0" borderId="0"/>
    <xf numFmtId="0" fontId="54" fillId="24" borderId="0" applyNumberFormat="0" applyBorder="0" applyAlignment="0" applyProtection="0"/>
    <xf numFmtId="0" fontId="30" fillId="0" borderId="0"/>
    <xf numFmtId="201" fontId="113" fillId="41" borderId="20">
      <alignment horizontal="right" vertical="top"/>
    </xf>
    <xf numFmtId="49" fontId="6" fillId="42" borderId="0">
      <alignment horizontal="justify" vertical="top" wrapText="1"/>
    </xf>
    <xf numFmtId="4" fontId="42" fillId="43" borderId="0">
      <alignment horizontal="right" vertical="center"/>
      <protection locked="0"/>
    </xf>
    <xf numFmtId="4" fontId="114" fillId="5" borderId="12" applyFont="0" applyFill="0" applyProtection="0">
      <alignment vertical="center"/>
    </xf>
    <xf numFmtId="0" fontId="115" fillId="44" borderId="0" applyAlignment="0">
      <alignment horizontal="justify" vertical="top" wrapText="1"/>
    </xf>
    <xf numFmtId="202" fontId="115" fillId="44" borderId="0" applyAlignment="0">
      <alignment horizontal="justify" vertical="top" wrapText="1"/>
    </xf>
    <xf numFmtId="168" fontId="115" fillId="44" borderId="0" applyAlignment="0">
      <alignment horizontal="justify" vertical="top" wrapText="1"/>
    </xf>
    <xf numFmtId="203" fontId="115" fillId="44" borderId="0" applyAlignment="0">
      <alignment horizontal="justify" vertical="top" wrapText="1"/>
    </xf>
    <xf numFmtId="204" fontId="115" fillId="44" borderId="0" applyAlignment="0">
      <alignment horizontal="justify" vertical="top" wrapText="1"/>
    </xf>
    <xf numFmtId="203" fontId="115" fillId="44" borderId="0" applyAlignment="0">
      <alignment horizontal="justify" vertical="top" wrapText="1"/>
    </xf>
    <xf numFmtId="203" fontId="115" fillId="44" borderId="0" applyAlignment="0">
      <alignment horizontal="justify" vertical="top" wrapText="1"/>
    </xf>
    <xf numFmtId="204" fontId="115" fillId="44" borderId="0" applyAlignment="0">
      <alignment horizontal="justify" vertical="top" wrapText="1"/>
    </xf>
    <xf numFmtId="204" fontId="115" fillId="44" borderId="0" applyAlignment="0">
      <alignment horizontal="justify" vertical="top" wrapText="1"/>
    </xf>
    <xf numFmtId="203" fontId="115" fillId="44" borderId="0" applyAlignment="0">
      <alignment horizontal="justify" vertical="top" wrapText="1"/>
    </xf>
    <xf numFmtId="203" fontId="115" fillId="44" borderId="0" applyAlignment="0">
      <alignment horizontal="justify" vertical="top" wrapText="1"/>
    </xf>
    <xf numFmtId="0" fontId="116" fillId="0" borderId="5">
      <alignment shrinkToFit="1"/>
    </xf>
    <xf numFmtId="205" fontId="117" fillId="0" borderId="0"/>
    <xf numFmtId="0" fontId="30" fillId="0" borderId="0"/>
    <xf numFmtId="4" fontId="118" fillId="45" borderId="5">
      <alignment vertical="center" readingOrder="1"/>
      <protection locked="0"/>
    </xf>
    <xf numFmtId="0" fontId="26" fillId="0" borderId="29">
      <alignment horizontal="left" vertical="top" wrapText="1"/>
    </xf>
    <xf numFmtId="167" fontId="26" fillId="0" borderId="29">
      <alignment horizontal="left" vertical="top" wrapText="1"/>
    </xf>
    <xf numFmtId="0" fontId="26" fillId="0" borderId="30">
      <alignment horizontal="left" vertical="top" wrapText="1"/>
    </xf>
    <xf numFmtId="167" fontId="26" fillId="0" borderId="30">
      <alignment horizontal="left" vertical="top" wrapText="1"/>
    </xf>
    <xf numFmtId="0" fontId="119" fillId="0" borderId="0" applyNumberFormat="0" applyFill="0" applyBorder="0" applyAlignment="0" applyProtection="0"/>
    <xf numFmtId="0" fontId="86" fillId="0" borderId="0" applyNumberFormat="0" applyFill="0" applyBorder="0" applyAlignment="0" applyProtection="0"/>
    <xf numFmtId="0" fontId="120" fillId="0" borderId="31" applyNumberFormat="0" applyFill="0" applyAlignment="0" applyProtection="0"/>
    <xf numFmtId="16" fontId="121" fillId="0" borderId="0" applyNumberFormat="0" applyFont="0" applyFill="0" applyBorder="0">
      <alignment horizontal="left"/>
    </xf>
    <xf numFmtId="206" fontId="58" fillId="0" borderId="0" applyFont="0" applyFill="0" applyBorder="0" applyAlignment="0" applyProtection="0"/>
    <xf numFmtId="183" fontId="11" fillId="0" borderId="0" applyFont="0" applyFill="0" applyBorder="0" applyAlignment="0" applyProtection="0"/>
    <xf numFmtId="44" fontId="11" fillId="0" borderId="0" applyFont="0" applyFill="0" applyBorder="0" applyAlignment="0" applyProtection="0"/>
    <xf numFmtId="184" fontId="57" fillId="0" borderId="0" applyFont="0" applyFill="0" applyBorder="0" applyAlignment="0" applyProtection="0"/>
    <xf numFmtId="179"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203"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40" fontId="57"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207"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79" fontId="11" fillId="0" borderId="0" applyFont="0" applyFill="0" applyBorder="0" applyAlignment="0" applyProtection="0"/>
    <xf numFmtId="179" fontId="11" fillId="0" borderId="0" applyFont="0" applyFill="0" applyBorder="0" applyAlignment="0" applyProtection="0"/>
    <xf numFmtId="179" fontId="6" fillId="0" borderId="0" applyFont="0" applyFill="0" applyBorder="0" applyAlignment="0" applyProtection="0"/>
    <xf numFmtId="0" fontId="122" fillId="6" borderId="0" applyFill="0" applyAlignment="0"/>
    <xf numFmtId="0" fontId="123" fillId="3" borderId="1" applyNumberFormat="0" applyAlignment="0" applyProtection="0"/>
    <xf numFmtId="0" fontId="120" fillId="0" borderId="32" applyNumberFormat="0" applyFill="0" applyAlignment="0" applyProtection="0"/>
    <xf numFmtId="208" fontId="6" fillId="0" borderId="0" applyFont="0" applyFill="0" applyBorder="0" applyAlignment="0" applyProtection="0"/>
    <xf numFmtId="209" fontId="6" fillId="0" borderId="0" applyFont="0" applyFill="0" applyBorder="0" applyAlignment="0" applyProtection="0"/>
    <xf numFmtId="0" fontId="85" fillId="0" borderId="0" applyNumberFormat="0" applyFill="0" applyBorder="0" applyAlignment="0" applyProtection="0"/>
    <xf numFmtId="0" fontId="160" fillId="0" borderId="0"/>
    <xf numFmtId="0" fontId="161" fillId="0" borderId="0"/>
    <xf numFmtId="0" fontId="30" fillId="0" borderId="0"/>
    <xf numFmtId="0" fontId="30" fillId="0" borderId="0"/>
    <xf numFmtId="0" fontId="184" fillId="0" borderId="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9"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2" fillId="52"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10"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2" fillId="56"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11" borderId="0" applyNumberFormat="0" applyBorder="0" applyAlignment="0" applyProtection="0"/>
    <xf numFmtId="0" fontId="2" fillId="60"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12"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2" fillId="64"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13"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2" fillId="68" borderId="0" applyNumberFormat="0" applyBorder="0" applyAlignment="0" applyProtection="0"/>
    <xf numFmtId="0" fontId="50" fillId="80" borderId="0" applyNumberFormat="0" applyBorder="0" applyAlignment="0" applyProtection="0"/>
    <xf numFmtId="0" fontId="50" fillId="80" borderId="0" applyNumberFormat="0" applyBorder="0" applyAlignment="0" applyProtection="0"/>
    <xf numFmtId="0" fontId="50" fillId="80" borderId="0" applyNumberFormat="0" applyBorder="0" applyAlignment="0" applyProtection="0"/>
    <xf numFmtId="0" fontId="50" fillId="80" borderId="0" applyNumberFormat="0" applyBorder="0" applyAlignment="0" applyProtection="0"/>
    <xf numFmtId="0" fontId="50" fillId="14" borderId="0" applyNumberFormat="0" applyBorder="0" applyAlignment="0" applyProtection="0"/>
    <xf numFmtId="0" fontId="50" fillId="79" borderId="0" applyNumberFormat="0" applyBorder="0" applyAlignment="0" applyProtection="0"/>
    <xf numFmtId="0" fontId="50" fillId="79" borderId="0" applyNumberFormat="0" applyBorder="0" applyAlignment="0" applyProtection="0"/>
    <xf numFmtId="0" fontId="2" fillId="72"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162" fillId="0" borderId="0"/>
    <xf numFmtId="0" fontId="163" fillId="0" borderId="0"/>
    <xf numFmtId="0" fontId="50" fillId="81" borderId="0" applyNumberFormat="0" applyBorder="0" applyAlignment="0" applyProtection="0"/>
    <xf numFmtId="0" fontId="50" fillId="81" borderId="0" applyNumberFormat="0" applyBorder="0" applyAlignment="0" applyProtection="0"/>
    <xf numFmtId="0" fontId="219" fillId="15" borderId="0" applyNumberFormat="0" applyBorder="0" applyAlignment="0" applyProtection="0"/>
    <xf numFmtId="0" fontId="219" fillId="52" borderId="0" applyNumberFormat="0" applyBorder="0" applyAlignment="0" applyProtection="0"/>
    <xf numFmtId="0" fontId="219"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50" fillId="9" borderId="0" applyNumberFormat="0" applyBorder="0" applyAlignment="0" applyProtection="0"/>
    <xf numFmtId="0" fontId="50" fillId="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50" fillId="9"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52" borderId="0" applyNumberFormat="0" applyBorder="0" applyAlignment="0" applyProtection="0"/>
    <xf numFmtId="0" fontId="2" fillId="15" borderId="0" applyNumberFormat="0" applyBorder="0" applyAlignment="0" applyProtection="0"/>
    <xf numFmtId="0" fontId="97" fillId="15"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97" fillId="15"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97" fillId="15"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50" fillId="82" borderId="0" applyNumberFormat="0" applyBorder="0" applyAlignment="0" applyProtection="0"/>
    <xf numFmtId="0" fontId="50" fillId="82" borderId="0" applyNumberFormat="0" applyBorder="0" applyAlignment="0" applyProtection="0"/>
    <xf numFmtId="0" fontId="219" fillId="16" borderId="0" applyNumberFormat="0" applyBorder="0" applyAlignment="0" applyProtection="0"/>
    <xf numFmtId="0" fontId="219" fillId="16" borderId="0" applyNumberFormat="0" applyBorder="0" applyAlignment="0" applyProtection="0"/>
    <xf numFmtId="0" fontId="219" fillId="5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50" fillId="10" borderId="0" applyNumberFormat="0" applyBorder="0" applyAlignment="0" applyProtection="0"/>
    <xf numFmtId="0" fontId="50" fillId="10"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50" fillId="10" borderId="0" applyNumberFormat="0" applyBorder="0" applyAlignment="0" applyProtection="0"/>
    <xf numFmtId="0" fontId="50" fillId="82" borderId="0" applyNumberFormat="0" applyBorder="0" applyAlignment="0" applyProtection="0"/>
    <xf numFmtId="0" fontId="2" fillId="1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56"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19" fillId="17" borderId="0" applyNumberFormat="0" applyBorder="0" applyAlignment="0" applyProtection="0"/>
    <xf numFmtId="0" fontId="219" fillId="60" borderId="0" applyNumberFormat="0" applyBorder="0" applyAlignment="0" applyProtection="0"/>
    <xf numFmtId="0" fontId="219"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11" borderId="0" applyNumberFormat="0" applyBorder="0" applyAlignment="0" applyProtection="0"/>
    <xf numFmtId="0" fontId="50" fillId="1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11"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60" borderId="0" applyNumberFormat="0" applyBorder="0" applyAlignment="0" applyProtection="0"/>
    <xf numFmtId="0" fontId="2" fillId="17"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219" fillId="14" borderId="0" applyNumberFormat="0" applyBorder="0" applyAlignment="0" applyProtection="0"/>
    <xf numFmtId="0" fontId="219" fillId="64" borderId="0" applyNumberFormat="0" applyBorder="0" applyAlignment="0" applyProtection="0"/>
    <xf numFmtId="0" fontId="219"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50" fillId="12"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64" borderId="0" applyNumberFormat="0" applyBorder="0" applyAlignment="0" applyProtection="0"/>
    <xf numFmtId="0" fontId="2" fillId="14" borderId="0" applyNumberFormat="0" applyBorder="0" applyAlignment="0" applyProtection="0"/>
    <xf numFmtId="0" fontId="97" fillId="14"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97" fillId="14"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97" fillId="14" borderId="0" applyNumberFormat="0" applyBorder="0" applyAlignment="0" applyProtection="0"/>
    <xf numFmtId="0" fontId="50" fillId="75" borderId="0" applyNumberFormat="0" applyBorder="0" applyAlignment="0" applyProtection="0"/>
    <xf numFmtId="0" fontId="50" fillId="75"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6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19" fillId="68" borderId="0" applyNumberFormat="0" applyBorder="0" applyAlignment="0" applyProtection="0"/>
    <xf numFmtId="0" fontId="50" fillId="13" borderId="0" applyNumberFormat="0" applyBorder="0" applyAlignment="0" applyProtection="0"/>
    <xf numFmtId="0" fontId="50"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 fillId="68"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19" fillId="17" borderId="0" applyNumberFormat="0" applyBorder="0" applyAlignment="0" applyProtection="0"/>
    <xf numFmtId="0" fontId="219" fillId="72" borderId="0" applyNumberFormat="0" applyBorder="0" applyAlignment="0" applyProtection="0"/>
    <xf numFmtId="0" fontId="219"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14" borderId="0" applyNumberFormat="0" applyBorder="0" applyAlignment="0" applyProtection="0"/>
    <xf numFmtId="0" fontId="50" fillId="1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14"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72" borderId="0" applyNumberFormat="0" applyBorder="0" applyAlignment="0" applyProtection="0"/>
    <xf numFmtId="0" fontId="2" fillId="17"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72"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50" fillId="15" borderId="0" applyNumberFormat="0" applyBorder="0" applyAlignment="0" applyProtection="0"/>
    <xf numFmtId="0" fontId="2" fillId="53" borderId="0" applyNumberFormat="0" applyBorder="0" applyAlignment="0" applyProtection="0"/>
    <xf numFmtId="0" fontId="50" fillId="82" borderId="0" applyNumberFormat="0" applyBorder="0" applyAlignment="0" applyProtection="0"/>
    <xf numFmtId="0" fontId="50" fillId="82" borderId="0" applyNumberFormat="0" applyBorder="0" applyAlignment="0" applyProtection="0"/>
    <xf numFmtId="0" fontId="50" fillId="16" borderId="0" applyNumberFormat="0" applyBorder="0" applyAlignment="0" applyProtection="0"/>
    <xf numFmtId="0" fontId="2" fillId="57" borderId="0" applyNumberFormat="0" applyBorder="0" applyAlignment="0" applyProtection="0"/>
    <xf numFmtId="0" fontId="50" fillId="84" borderId="0" applyNumberFormat="0" applyBorder="0" applyAlignment="0" applyProtection="0"/>
    <xf numFmtId="0" fontId="50" fillId="84" borderId="0" applyNumberFormat="0" applyBorder="0" applyAlignment="0" applyProtection="0"/>
    <xf numFmtId="0" fontId="50" fillId="84" borderId="0" applyNumberFormat="0" applyBorder="0" applyAlignment="0" applyProtection="0"/>
    <xf numFmtId="0" fontId="50" fillId="84" borderId="0" applyNumberFormat="0" applyBorder="0" applyAlignment="0" applyProtection="0"/>
    <xf numFmtId="0" fontId="50" fillId="20" borderId="0" applyNumberFormat="0" applyBorder="0" applyAlignment="0" applyProtection="0"/>
    <xf numFmtId="0" fontId="2" fillId="61"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50" fillId="12" borderId="0" applyNumberFormat="0" applyBorder="0" applyAlignment="0" applyProtection="0"/>
    <xf numFmtId="0" fontId="50" fillId="78" borderId="0" applyNumberFormat="0" applyBorder="0" applyAlignment="0" applyProtection="0"/>
    <xf numFmtId="0" fontId="50" fillId="78" borderId="0" applyNumberFormat="0" applyBorder="0" applyAlignment="0" applyProtection="0"/>
    <xf numFmtId="0" fontId="2" fillId="65" borderId="0" applyNumberFormat="0" applyBorder="0" applyAlignment="0" applyProtection="0"/>
    <xf numFmtId="0" fontId="50" fillId="81" borderId="0" applyNumberFormat="0" applyBorder="0" applyAlignment="0" applyProtection="0"/>
    <xf numFmtId="0" fontId="50" fillId="81" borderId="0" applyNumberFormat="0" applyBorder="0" applyAlignment="0" applyProtection="0"/>
    <xf numFmtId="0" fontId="50" fillId="15" borderId="0" applyNumberFormat="0" applyBorder="0" applyAlignment="0" applyProtection="0"/>
    <xf numFmtId="0" fontId="2" fillId="69" borderId="0" applyNumberFormat="0" applyBorder="0" applyAlignment="0" applyProtection="0"/>
    <xf numFmtId="0" fontId="50" fillId="85" borderId="0" applyNumberFormat="0" applyBorder="0" applyAlignment="0" applyProtection="0"/>
    <xf numFmtId="0" fontId="50" fillId="85" borderId="0" applyNumberFormat="0" applyBorder="0" applyAlignment="0" applyProtection="0"/>
    <xf numFmtId="0" fontId="50" fillId="85" borderId="0" applyNumberFormat="0" applyBorder="0" applyAlignment="0" applyProtection="0"/>
    <xf numFmtId="0" fontId="50" fillId="85" borderId="0" applyNumberFormat="0" applyBorder="0" applyAlignment="0" applyProtection="0"/>
    <xf numFmtId="0" fontId="50" fillId="21" borderId="0" applyNumberFormat="0" applyBorder="0" applyAlignment="0" applyProtection="0"/>
    <xf numFmtId="0" fontId="50" fillId="86" borderId="0" applyNumberFormat="0" applyBorder="0" applyAlignment="0" applyProtection="0"/>
    <xf numFmtId="0" fontId="50" fillId="86" borderId="0" applyNumberFormat="0" applyBorder="0" applyAlignment="0" applyProtection="0"/>
    <xf numFmtId="0" fontId="50" fillId="86" borderId="0" applyNumberFormat="0" applyBorder="0" applyAlignment="0" applyProtection="0"/>
    <xf numFmtId="0" fontId="50" fillId="86" borderId="0" applyNumberFormat="0" applyBorder="0" applyAlignment="0" applyProtection="0"/>
    <xf numFmtId="0" fontId="2" fillId="7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19" fillId="13" borderId="0" applyNumberFormat="0" applyBorder="0" applyAlignment="0" applyProtection="0"/>
    <xf numFmtId="0" fontId="219" fillId="53" borderId="0" applyNumberFormat="0" applyBorder="0" applyAlignment="0" applyProtection="0"/>
    <xf numFmtId="0" fontId="219"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15"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53" borderId="0" applyNumberFormat="0" applyBorder="0" applyAlignment="0" applyProtection="0"/>
    <xf numFmtId="0" fontId="2" fillId="13"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82" borderId="0" applyNumberFormat="0" applyBorder="0" applyAlignment="0" applyProtection="0"/>
    <xf numFmtId="0" fontId="50" fillId="82" borderId="0" applyNumberFormat="0" applyBorder="0" applyAlignment="0" applyProtection="0"/>
    <xf numFmtId="0" fontId="219" fillId="57" borderId="0" applyNumberFormat="0" applyBorder="0" applyAlignment="0" applyProtection="0"/>
    <xf numFmtId="0" fontId="50" fillId="16" borderId="0" applyNumberFormat="0" applyBorder="0" applyAlignment="0" applyProtection="0"/>
    <xf numFmtId="0" fontId="50" fillId="16" borderId="0" applyNumberFormat="0" applyBorder="0" applyAlignment="0" applyProtection="0"/>
    <xf numFmtId="0" fontId="50" fillId="82"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97" fillId="16" borderId="0" applyNumberFormat="0" applyBorder="0" applyAlignment="0" applyProtection="0"/>
    <xf numFmtId="0" fontId="50" fillId="82" borderId="0" applyNumberFormat="0" applyBorder="0" applyAlignment="0" applyProtection="0"/>
    <xf numFmtId="0" fontId="2" fillId="57" borderId="0" applyNumberFormat="0" applyBorder="0" applyAlignment="0" applyProtection="0"/>
    <xf numFmtId="0" fontId="50" fillId="87" borderId="0" applyNumberFormat="0" applyBorder="0" applyAlignment="0" applyProtection="0"/>
    <xf numFmtId="0" fontId="50" fillId="87" borderId="0" applyNumberFormat="0" applyBorder="0" applyAlignment="0" applyProtection="0"/>
    <xf numFmtId="0" fontId="219" fillId="22" borderId="0" applyNumberFormat="0" applyBorder="0" applyAlignment="0" applyProtection="0"/>
    <xf numFmtId="0" fontId="219" fillId="22" borderId="0" applyNumberFormat="0" applyBorder="0" applyAlignment="0" applyProtection="0"/>
    <xf numFmtId="0" fontId="219" fillId="6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50" fillId="20" borderId="0" applyNumberFormat="0" applyBorder="0" applyAlignment="0" applyProtection="0"/>
    <xf numFmtId="0" fontId="50" fillId="20"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50" fillId="20" borderId="0" applyNumberFormat="0" applyBorder="0" applyAlignment="0" applyProtection="0"/>
    <xf numFmtId="0" fontId="50" fillId="87" borderId="0" applyNumberFormat="0" applyBorder="0" applyAlignment="0" applyProtection="0"/>
    <xf numFmtId="0" fontId="2" fillId="22"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61" borderId="0" applyNumberFormat="0" applyBorder="0" applyAlignment="0" applyProtection="0"/>
    <xf numFmtId="0" fontId="97" fillId="22" borderId="0" applyNumberFormat="0" applyBorder="0" applyAlignment="0" applyProtection="0"/>
    <xf numFmtId="0" fontId="50" fillId="87" borderId="0" applyNumberFormat="0" applyBorder="0" applyAlignment="0" applyProtection="0"/>
    <xf numFmtId="0" fontId="97" fillId="22" borderId="0" applyNumberFormat="0" applyBorder="0" applyAlignment="0" applyProtection="0"/>
    <xf numFmtId="0" fontId="50" fillId="87" borderId="0" applyNumberFormat="0" applyBorder="0" applyAlignment="0" applyProtection="0"/>
    <xf numFmtId="0" fontId="97" fillId="22" borderId="0" applyNumberFormat="0" applyBorder="0" applyAlignment="0" applyProtection="0"/>
    <xf numFmtId="0" fontId="50" fillId="87"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219" fillId="10" borderId="0" applyNumberFormat="0" applyBorder="0" applyAlignment="0" applyProtection="0"/>
    <xf numFmtId="0" fontId="219" fillId="65" borderId="0" applyNumberFormat="0" applyBorder="0" applyAlignment="0" applyProtection="0"/>
    <xf numFmtId="0" fontId="219"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50" fillId="12" borderId="0" applyNumberFormat="0" applyBorder="0" applyAlignment="0" applyProtection="0"/>
    <xf numFmtId="0" fontId="50" fillId="12"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50" fillId="12"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65" borderId="0" applyNumberFormat="0" applyBorder="0" applyAlignment="0" applyProtection="0"/>
    <xf numFmtId="0" fontId="2" fillId="10" borderId="0" applyNumberFormat="0" applyBorder="0" applyAlignment="0" applyProtection="0"/>
    <xf numFmtId="0" fontId="97" fillId="10"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97" fillId="10"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97" fillId="10" borderId="0" applyNumberFormat="0" applyBorder="0" applyAlignment="0" applyProtection="0"/>
    <xf numFmtId="0" fontId="50" fillId="76" borderId="0" applyNumberFormat="0" applyBorder="0" applyAlignment="0" applyProtection="0"/>
    <xf numFmtId="0" fontId="50" fillId="76"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19" fillId="13" borderId="0" applyNumberFormat="0" applyBorder="0" applyAlignment="0" applyProtection="0"/>
    <xf numFmtId="0" fontId="219" fillId="69" borderId="0" applyNumberFormat="0" applyBorder="0" applyAlignment="0" applyProtection="0"/>
    <xf numFmtId="0" fontId="219"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15" borderId="0" applyNumberFormat="0" applyBorder="0" applyAlignment="0" applyProtection="0"/>
    <xf numFmtId="0" fontId="50" fillId="15"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15"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69" borderId="0" applyNumberFormat="0" applyBorder="0" applyAlignment="0" applyProtection="0"/>
    <xf numFmtId="0" fontId="2" fillId="13"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97" fillId="13" borderId="0" applyNumberFormat="0" applyBorder="0" applyAlignment="0" applyProtection="0"/>
    <xf numFmtId="0" fontId="50" fillId="77" borderId="0" applyNumberFormat="0" applyBorder="0" applyAlignment="0" applyProtection="0"/>
    <xf numFmtId="0" fontId="50" fillId="77"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19" fillId="17" borderId="0" applyNumberFormat="0" applyBorder="0" applyAlignment="0" applyProtection="0"/>
    <xf numFmtId="0" fontId="219" fillId="73" borderId="0" applyNumberFormat="0" applyBorder="0" applyAlignment="0" applyProtection="0"/>
    <xf numFmtId="0" fontId="219"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21" borderId="0" applyNumberFormat="0" applyBorder="0" applyAlignment="0" applyProtection="0"/>
    <xf numFmtId="0" fontId="50" fillId="2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0" fillId="21"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73" borderId="0" applyNumberFormat="0" applyBorder="0" applyAlignment="0" applyProtection="0"/>
    <xf numFmtId="0" fontId="2" fillId="17"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97" fillId="17" borderId="0" applyNumberFormat="0" applyBorder="0" applyAlignment="0" applyProtection="0"/>
    <xf numFmtId="0" fontId="50" fillId="83" borderId="0" applyNumberFormat="0" applyBorder="0" applyAlignment="0" applyProtection="0"/>
    <xf numFmtId="0" fontId="50" fillId="8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7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51" fillId="88" borderId="0" applyNumberFormat="0" applyBorder="0" applyAlignment="0" applyProtection="0"/>
    <xf numFmtId="0" fontId="51" fillId="23" borderId="0" applyNumberFormat="0" applyBorder="0" applyAlignment="0" applyProtection="0"/>
    <xf numFmtId="0" fontId="156" fillId="54" borderId="0" applyNumberFormat="0" applyBorder="0" applyAlignment="0" applyProtection="0"/>
    <xf numFmtId="0" fontId="51" fillId="82" borderId="0" applyNumberFormat="0" applyBorder="0" applyAlignment="0" applyProtection="0"/>
    <xf numFmtId="0" fontId="51" fillId="16" borderId="0" applyNumberFormat="0" applyBorder="0" applyAlignment="0" applyProtection="0"/>
    <xf numFmtId="0" fontId="156" fillId="58" borderId="0" applyNumberFormat="0" applyBorder="0" applyAlignment="0" applyProtection="0"/>
    <xf numFmtId="0" fontId="51" fillId="84" borderId="0" applyNumberFormat="0" applyBorder="0" applyAlignment="0" applyProtection="0"/>
    <xf numFmtId="0" fontId="51" fillId="84" borderId="0" applyNumberFormat="0" applyBorder="0" applyAlignment="0" applyProtection="0"/>
    <xf numFmtId="0" fontId="51" fillId="20" borderId="0" applyNumberFormat="0" applyBorder="0" applyAlignment="0" applyProtection="0"/>
    <xf numFmtId="0" fontId="156" fillId="62" borderId="0" applyNumberFormat="0" applyBorder="0" applyAlignment="0" applyProtection="0"/>
    <xf numFmtId="0" fontId="51" fillId="89" borderId="0" applyNumberFormat="0" applyBorder="0" applyAlignment="0" applyProtection="0"/>
    <xf numFmtId="0" fontId="51" fillId="89" borderId="0" applyNumberFormat="0" applyBorder="0" applyAlignment="0" applyProtection="0"/>
    <xf numFmtId="0" fontId="51" fillId="24" borderId="0" applyNumberFormat="0" applyBorder="0" applyAlignment="0" applyProtection="0"/>
    <xf numFmtId="0" fontId="156" fillId="66"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51" fillId="25" borderId="0" applyNumberFormat="0" applyBorder="0" applyAlignment="0" applyProtection="0"/>
    <xf numFmtId="0" fontId="156" fillId="70" borderId="0" applyNumberFormat="0" applyBorder="0" applyAlignment="0" applyProtection="0"/>
    <xf numFmtId="0" fontId="51" fillId="91" borderId="0" applyNumberFormat="0" applyBorder="0" applyAlignment="0" applyProtection="0"/>
    <xf numFmtId="0" fontId="51" fillId="91" borderId="0" applyNumberFormat="0" applyBorder="0" applyAlignment="0" applyProtection="0"/>
    <xf numFmtId="0" fontId="51" fillId="26" borderId="0" applyNumberFormat="0" applyBorder="0" applyAlignment="0" applyProtection="0"/>
    <xf numFmtId="0" fontId="51" fillId="92" borderId="0" applyNumberFormat="0" applyBorder="0" applyAlignment="0" applyProtection="0"/>
    <xf numFmtId="0" fontId="156" fillId="74"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220" fillId="13" borderId="0" applyNumberFormat="0" applyBorder="0" applyAlignment="0" applyProtection="0"/>
    <xf numFmtId="0" fontId="220" fillId="54" borderId="0" applyNumberFormat="0" applyBorder="0" applyAlignment="0" applyProtection="0"/>
    <xf numFmtId="0" fontId="220" fillId="13" borderId="0" applyNumberFormat="0" applyBorder="0" applyAlignment="0" applyProtection="0"/>
    <xf numFmtId="0" fontId="156" fillId="13" borderId="0" applyNumberFormat="0" applyBorder="0" applyAlignment="0" applyProtection="0"/>
    <xf numFmtId="0" fontId="51" fillId="23" borderId="0" applyNumberFormat="0" applyBorder="0" applyAlignment="0" applyProtection="0"/>
    <xf numFmtId="0" fontId="51" fillId="23" borderId="0" applyNumberFormat="0" applyBorder="0" applyAlignment="0" applyProtection="0"/>
    <xf numFmtId="0" fontId="51" fillId="2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56" fillId="54" borderId="0" applyNumberFormat="0" applyBorder="0" applyAlignment="0" applyProtection="0"/>
    <xf numFmtId="0" fontId="156" fillId="13"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56" fillId="54"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220" fillId="27" borderId="0" applyNumberFormat="0" applyBorder="0" applyAlignment="0" applyProtection="0"/>
    <xf numFmtId="0" fontId="220" fillId="58" borderId="0" applyNumberFormat="0" applyBorder="0" applyAlignment="0" applyProtection="0"/>
    <xf numFmtId="0" fontId="220" fillId="27" borderId="0" applyNumberFormat="0" applyBorder="0" applyAlignment="0" applyProtection="0"/>
    <xf numFmtId="0" fontId="156" fillId="27" borderId="0" applyNumberFormat="0" applyBorder="0" applyAlignment="0" applyProtection="0"/>
    <xf numFmtId="0" fontId="51" fillId="16" borderId="0" applyNumberFormat="0" applyBorder="0" applyAlignment="0" applyProtection="0"/>
    <xf numFmtId="0" fontId="51" fillId="16" borderId="0" applyNumberFormat="0" applyBorder="0" applyAlignment="0" applyProtection="0"/>
    <xf numFmtId="0" fontId="51" fillId="16"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8" borderId="0" applyNumberFormat="0" applyBorder="0" applyAlignment="0" applyProtection="0"/>
    <xf numFmtId="0" fontId="156" fillId="27"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8"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220" fillId="21" borderId="0" applyNumberFormat="0" applyBorder="0" applyAlignment="0" applyProtection="0"/>
    <xf numFmtId="0" fontId="220" fillId="62" borderId="0" applyNumberFormat="0" applyBorder="0" applyAlignment="0" applyProtection="0"/>
    <xf numFmtId="0" fontId="220" fillId="21" borderId="0" applyNumberFormat="0" applyBorder="0" applyAlignment="0" applyProtection="0"/>
    <xf numFmtId="0" fontId="156" fillId="21" borderId="0" applyNumberFormat="0" applyBorder="0" applyAlignment="0" applyProtection="0"/>
    <xf numFmtId="0" fontId="51" fillId="20" borderId="0" applyNumberFormat="0" applyBorder="0" applyAlignment="0" applyProtection="0"/>
    <xf numFmtId="0" fontId="51" fillId="20" borderId="0" applyNumberFormat="0" applyBorder="0" applyAlignment="0" applyProtection="0"/>
    <xf numFmtId="0" fontId="51" fillId="20"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62" borderId="0" applyNumberFormat="0" applyBorder="0" applyAlignment="0" applyProtection="0"/>
    <xf numFmtId="0" fontId="156" fillId="21"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62"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220" fillId="10" borderId="0" applyNumberFormat="0" applyBorder="0" applyAlignment="0" applyProtection="0"/>
    <xf numFmtId="0" fontId="220" fillId="66" borderId="0" applyNumberFormat="0" applyBorder="0" applyAlignment="0" applyProtection="0"/>
    <xf numFmtId="0" fontId="220" fillId="10" borderId="0" applyNumberFormat="0" applyBorder="0" applyAlignment="0" applyProtection="0"/>
    <xf numFmtId="0" fontId="156" fillId="10" borderId="0" applyNumberFormat="0" applyBorder="0" applyAlignment="0" applyProtection="0"/>
    <xf numFmtId="0" fontId="51" fillId="24" borderId="0" applyNumberFormat="0" applyBorder="0" applyAlignment="0" applyProtection="0"/>
    <xf numFmtId="0" fontId="51" fillId="24" borderId="0" applyNumberFormat="0" applyBorder="0" applyAlignment="0" applyProtection="0"/>
    <xf numFmtId="0" fontId="51" fillId="24"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156" fillId="66" borderId="0" applyNumberFormat="0" applyBorder="0" applyAlignment="0" applyProtection="0"/>
    <xf numFmtId="0" fontId="156" fillId="10" borderId="0" applyNumberFormat="0" applyBorder="0" applyAlignment="0" applyProtection="0"/>
    <xf numFmtId="0" fontId="185" fillId="10"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185" fillId="10"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185" fillId="10" borderId="0" applyNumberFormat="0" applyBorder="0" applyAlignment="0" applyProtection="0"/>
    <xf numFmtId="0" fontId="51" fillId="76" borderId="0" applyNumberFormat="0" applyBorder="0" applyAlignment="0" applyProtection="0"/>
    <xf numFmtId="0" fontId="51" fillId="76" borderId="0" applyNumberFormat="0" applyBorder="0" applyAlignment="0" applyProtection="0"/>
    <xf numFmtId="0" fontId="156" fillId="66"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220" fillId="13" borderId="0" applyNumberFormat="0" applyBorder="0" applyAlignment="0" applyProtection="0"/>
    <xf numFmtId="0" fontId="220" fillId="70" borderId="0" applyNumberFormat="0" applyBorder="0" applyAlignment="0" applyProtection="0"/>
    <xf numFmtId="0" fontId="220" fillId="13" borderId="0" applyNumberFormat="0" applyBorder="0" applyAlignment="0" applyProtection="0"/>
    <xf numFmtId="0" fontId="156" fillId="13" borderId="0" applyNumberFormat="0" applyBorder="0" applyAlignment="0" applyProtection="0"/>
    <xf numFmtId="0" fontId="51" fillId="25" borderId="0" applyNumberFormat="0" applyBorder="0" applyAlignment="0" applyProtection="0"/>
    <xf numFmtId="0" fontId="51" fillId="25" borderId="0" applyNumberFormat="0" applyBorder="0" applyAlignment="0" applyProtection="0"/>
    <xf numFmtId="0" fontId="51" fillId="25"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56" fillId="70" borderId="0" applyNumberFormat="0" applyBorder="0" applyAlignment="0" applyProtection="0"/>
    <xf numFmtId="0" fontId="156" fillId="13"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85" fillId="13" borderId="0" applyNumberFormat="0" applyBorder="0" applyAlignment="0" applyProtection="0"/>
    <xf numFmtId="0" fontId="51" fillId="77" borderId="0" applyNumberFormat="0" applyBorder="0" applyAlignment="0" applyProtection="0"/>
    <xf numFmtId="0" fontId="51" fillId="77" borderId="0" applyNumberFormat="0" applyBorder="0" applyAlignment="0" applyProtection="0"/>
    <xf numFmtId="0" fontId="156" fillId="70" borderId="0" applyNumberFormat="0" applyBorder="0" applyAlignment="0" applyProtection="0"/>
    <xf numFmtId="0" fontId="51" fillId="82" borderId="0" applyNumberFormat="0" applyBorder="0" applyAlignment="0" applyProtection="0"/>
    <xf numFmtId="0" fontId="51" fillId="82" borderId="0" applyNumberFormat="0" applyBorder="0" applyAlignment="0" applyProtection="0"/>
    <xf numFmtId="0" fontId="220" fillId="16" borderId="0" applyNumberFormat="0" applyBorder="0" applyAlignment="0" applyProtection="0"/>
    <xf numFmtId="0" fontId="220" fillId="16" borderId="0" applyNumberFormat="0" applyBorder="0" applyAlignment="0" applyProtection="0"/>
    <xf numFmtId="0" fontId="220" fillId="74" borderId="0" applyNumberFormat="0" applyBorder="0" applyAlignment="0" applyProtection="0"/>
    <xf numFmtId="0" fontId="156" fillId="16" borderId="0" applyNumberFormat="0" applyBorder="0" applyAlignment="0" applyProtection="0"/>
    <xf numFmtId="0" fontId="51" fillId="26" borderId="0" applyNumberFormat="0" applyBorder="0" applyAlignment="0" applyProtection="0"/>
    <xf numFmtId="0" fontId="51" fillId="26" borderId="0" applyNumberFormat="0" applyBorder="0" applyAlignment="0" applyProtection="0"/>
    <xf numFmtId="0" fontId="51" fillId="26" borderId="0" applyNumberFormat="0" applyBorder="0" applyAlignment="0" applyProtection="0"/>
    <xf numFmtId="0" fontId="51" fillId="82" borderId="0" applyNumberFormat="0" applyBorder="0" applyAlignment="0" applyProtection="0"/>
    <xf numFmtId="0" fontId="156" fillId="16" borderId="0" applyNumberFormat="0" applyBorder="0" applyAlignment="0" applyProtection="0"/>
    <xf numFmtId="0" fontId="156" fillId="74" borderId="0" applyNumberFormat="0" applyBorder="0" applyAlignment="0" applyProtection="0"/>
    <xf numFmtId="0" fontId="185" fillId="16" borderId="0" applyNumberFormat="0" applyBorder="0" applyAlignment="0" applyProtection="0"/>
    <xf numFmtId="0" fontId="51" fillId="82" borderId="0" applyNumberFormat="0" applyBorder="0" applyAlignment="0" applyProtection="0"/>
    <xf numFmtId="0" fontId="185" fillId="16" borderId="0" applyNumberFormat="0" applyBorder="0" applyAlignment="0" applyProtection="0"/>
    <xf numFmtId="0" fontId="51" fillId="82" borderId="0" applyNumberFormat="0" applyBorder="0" applyAlignment="0" applyProtection="0"/>
    <xf numFmtId="0" fontId="185" fillId="16" borderId="0" applyNumberFormat="0" applyBorder="0" applyAlignment="0" applyProtection="0"/>
    <xf numFmtId="0" fontId="51" fillId="82" borderId="0" applyNumberFormat="0" applyBorder="0" applyAlignment="0" applyProtection="0"/>
    <xf numFmtId="0" fontId="156" fillId="74" borderId="0" applyNumberFormat="0" applyBorder="0" applyAlignment="0" applyProtection="0"/>
    <xf numFmtId="0" fontId="51" fillId="95" borderId="0" applyNumberFormat="0" applyBorder="0" applyAlignment="0" applyProtection="0"/>
    <xf numFmtId="0" fontId="50" fillId="96" borderId="0" applyNumberFormat="0" applyBorder="0" applyAlignment="0" applyProtection="0"/>
    <xf numFmtId="0" fontId="50" fillId="96" borderId="0" applyNumberFormat="0" applyBorder="0" applyAlignment="0" applyProtection="0"/>
    <xf numFmtId="0" fontId="50" fillId="96" borderId="0" applyNumberFormat="0" applyBorder="0" applyAlignment="0" applyProtection="0"/>
    <xf numFmtId="0" fontId="50" fillId="96" borderId="0" applyNumberFormat="0" applyBorder="0" applyAlignment="0" applyProtection="0"/>
    <xf numFmtId="0" fontId="51" fillId="97" borderId="0" applyNumberFormat="0" applyBorder="0" applyAlignment="0" applyProtection="0"/>
    <xf numFmtId="0" fontId="51" fillId="97"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51"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51"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220" fillId="28" borderId="0" applyNumberFormat="0" applyBorder="0" applyAlignment="0" applyProtection="0"/>
    <xf numFmtId="0" fontId="220" fillId="51" borderId="0" applyNumberFormat="0" applyBorder="0" applyAlignment="0" applyProtection="0"/>
    <xf numFmtId="0" fontId="220" fillId="28" borderId="0" applyNumberFormat="0" applyBorder="0" applyAlignment="0" applyProtection="0"/>
    <xf numFmtId="0" fontId="156" fillId="28" borderId="0" applyNumberFormat="0" applyBorder="0" applyAlignment="0" applyProtection="0"/>
    <xf numFmtId="0" fontId="51" fillId="98" borderId="0" applyNumberFormat="0" applyBorder="0" applyAlignment="0" applyProtection="0"/>
    <xf numFmtId="0" fontId="51" fillId="98" borderId="0" applyNumberFormat="0" applyBorder="0" applyAlignment="0" applyProtection="0"/>
    <xf numFmtId="0" fontId="51" fillId="98" borderId="0" applyNumberFormat="0" applyBorder="0" applyAlignment="0" applyProtection="0"/>
    <xf numFmtId="0" fontId="156" fillId="51" borderId="0" applyNumberFormat="0" applyBorder="0" applyAlignment="0" applyProtection="0"/>
    <xf numFmtId="0" fontId="156" fillId="51" borderId="0" applyNumberFormat="0" applyBorder="0" applyAlignment="0" applyProtection="0"/>
    <xf numFmtId="0" fontId="51" fillId="36"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85" fillId="28"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85" fillId="28"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85" fillId="28" borderId="0" applyNumberFormat="0" applyBorder="0" applyAlignment="0" applyProtection="0"/>
    <xf numFmtId="0" fontId="51" fillId="95" borderId="0" applyNumberFormat="0" applyBorder="0" applyAlignment="0" applyProtection="0"/>
    <xf numFmtId="0" fontId="51" fillId="95" borderId="0" applyNumberFormat="0" applyBorder="0" applyAlignment="0" applyProtection="0"/>
    <xf numFmtId="0" fontId="156" fillId="51" borderId="0" applyNumberFormat="0" applyBorder="0" applyAlignment="0" applyProtection="0"/>
    <xf numFmtId="0" fontId="51" fillId="36" borderId="0" applyNumberFormat="0" applyBorder="0" applyAlignment="0" applyProtection="0"/>
    <xf numFmtId="0" fontId="156" fillId="51" borderId="0" applyNumberFormat="0" applyBorder="0" applyAlignment="0" applyProtection="0"/>
    <xf numFmtId="0" fontId="51" fillId="36" borderId="0" applyNumberFormat="0" applyBorder="0" applyAlignment="0" applyProtection="0"/>
    <xf numFmtId="0" fontId="156" fillId="28" borderId="0" applyNumberFormat="0" applyBorder="0" applyAlignment="0" applyProtection="0"/>
    <xf numFmtId="0" fontId="51" fillId="95"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156" fillId="28" borderId="0" applyNumberFormat="0" applyBorder="0" applyAlignment="0" applyProtection="0"/>
    <xf numFmtId="0" fontId="156" fillId="51" borderId="0" applyNumberFormat="0" applyBorder="0" applyAlignment="0" applyProtection="0"/>
    <xf numFmtId="0" fontId="51" fillId="93" borderId="0" applyNumberFormat="0" applyBorder="0" applyAlignment="0" applyProtection="0"/>
    <xf numFmtId="0" fontId="50" fillId="99" borderId="0" applyNumberFormat="0" applyBorder="0" applyAlignment="0" applyProtection="0"/>
    <xf numFmtId="0" fontId="50" fillId="99" borderId="0" applyNumberFormat="0" applyBorder="0" applyAlignment="0" applyProtection="0"/>
    <xf numFmtId="0" fontId="50" fillId="100" borderId="0" applyNumberFormat="0" applyBorder="0" applyAlignment="0" applyProtection="0"/>
    <xf numFmtId="0" fontId="50" fillId="100" borderId="0" applyNumberFormat="0" applyBorder="0" applyAlignment="0" applyProtection="0"/>
    <xf numFmtId="0" fontId="51" fillId="101" borderId="0" applyNumberFormat="0" applyBorder="0" applyAlignment="0" applyProtection="0"/>
    <xf numFmtId="0" fontId="51" fillId="101"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55"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55"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220" fillId="27" borderId="0" applyNumberFormat="0" applyBorder="0" applyAlignment="0" applyProtection="0"/>
    <xf numFmtId="0" fontId="220" fillId="55" borderId="0" applyNumberFormat="0" applyBorder="0" applyAlignment="0" applyProtection="0"/>
    <xf numFmtId="0" fontId="220" fillId="27" borderId="0" applyNumberFormat="0" applyBorder="0" applyAlignment="0" applyProtection="0"/>
    <xf numFmtId="0" fontId="156" fillId="27" borderId="0" applyNumberFormat="0" applyBorder="0" applyAlignment="0" applyProtection="0"/>
    <xf numFmtId="0" fontId="51" fillId="102" borderId="0" applyNumberFormat="0" applyBorder="0" applyAlignment="0" applyProtection="0"/>
    <xf numFmtId="0" fontId="51" fillId="102" borderId="0" applyNumberFormat="0" applyBorder="0" applyAlignment="0" applyProtection="0"/>
    <xf numFmtId="0" fontId="51" fillId="102" borderId="0" applyNumberFormat="0" applyBorder="0" applyAlignment="0" applyProtection="0"/>
    <xf numFmtId="0" fontId="156" fillId="55" borderId="0" applyNumberFormat="0" applyBorder="0" applyAlignment="0" applyProtection="0"/>
    <xf numFmtId="0" fontId="156" fillId="55" borderId="0" applyNumberFormat="0" applyBorder="0" applyAlignment="0" applyProtection="0"/>
    <xf numFmtId="0" fontId="51" fillId="30"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85"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156" fillId="55" borderId="0" applyNumberFormat="0" applyBorder="0" applyAlignment="0" applyProtection="0"/>
    <xf numFmtId="0" fontId="51" fillId="30" borderId="0" applyNumberFormat="0" applyBorder="0" applyAlignment="0" applyProtection="0"/>
    <xf numFmtId="0" fontId="156" fillId="55" borderId="0" applyNumberFormat="0" applyBorder="0" applyAlignment="0" applyProtection="0"/>
    <xf numFmtId="0" fontId="51" fillId="30" borderId="0" applyNumberFormat="0" applyBorder="0" applyAlignment="0" applyProtection="0"/>
    <xf numFmtId="0" fontId="156" fillId="27" borderId="0" applyNumberFormat="0" applyBorder="0" applyAlignment="0" applyProtection="0"/>
    <xf numFmtId="0" fontId="51" fillId="93"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156" fillId="27" borderId="0" applyNumberFormat="0" applyBorder="0" applyAlignment="0" applyProtection="0"/>
    <xf numFmtId="0" fontId="156" fillId="55" borderId="0" applyNumberFormat="0" applyBorder="0" applyAlignment="0" applyProtection="0"/>
    <xf numFmtId="0" fontId="51" fillId="94" borderId="0" applyNumberFormat="0" applyBorder="0" applyAlignment="0" applyProtection="0"/>
    <xf numFmtId="0" fontId="50" fillId="99" borderId="0" applyNumberFormat="0" applyBorder="0" applyAlignment="0" applyProtection="0"/>
    <xf numFmtId="0" fontId="50" fillId="99" borderId="0" applyNumberFormat="0" applyBorder="0" applyAlignment="0" applyProtection="0"/>
    <xf numFmtId="0" fontId="50" fillId="103" borderId="0" applyNumberFormat="0" applyBorder="0" applyAlignment="0" applyProtection="0"/>
    <xf numFmtId="0" fontId="50" fillId="103" borderId="0" applyNumberFormat="0" applyBorder="0" applyAlignment="0" applyProtection="0"/>
    <xf numFmtId="0" fontId="51" fillId="100" borderId="0" applyNumberFormat="0" applyBorder="0" applyAlignment="0" applyProtection="0"/>
    <xf numFmtId="0" fontId="51" fillId="100"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59"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59"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220" fillId="21" borderId="0" applyNumberFormat="0" applyBorder="0" applyAlignment="0" applyProtection="0"/>
    <xf numFmtId="0" fontId="220" fillId="59" borderId="0" applyNumberFormat="0" applyBorder="0" applyAlignment="0" applyProtection="0"/>
    <xf numFmtId="0" fontId="220" fillId="21" borderId="0" applyNumberFormat="0" applyBorder="0" applyAlignment="0" applyProtection="0"/>
    <xf numFmtId="0" fontId="156" fillId="21" borderId="0" applyNumberFormat="0" applyBorder="0" applyAlignment="0" applyProtection="0"/>
    <xf numFmtId="0" fontId="51" fillId="101" borderId="0" applyNumberFormat="0" applyBorder="0" applyAlignment="0" applyProtection="0"/>
    <xf numFmtId="0" fontId="51" fillId="101" borderId="0" applyNumberFormat="0" applyBorder="0" applyAlignment="0" applyProtection="0"/>
    <xf numFmtId="0" fontId="51" fillId="101" borderId="0" applyNumberFormat="0" applyBorder="0" applyAlignment="0" applyProtection="0"/>
    <xf numFmtId="0" fontId="156" fillId="59" borderId="0" applyNumberFormat="0" applyBorder="0" applyAlignment="0" applyProtection="0"/>
    <xf numFmtId="0" fontId="156" fillId="59" borderId="0" applyNumberFormat="0" applyBorder="0" applyAlignment="0" applyProtection="0"/>
    <xf numFmtId="0" fontId="51" fillId="37"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85" fillId="21"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156" fillId="59" borderId="0" applyNumberFormat="0" applyBorder="0" applyAlignment="0" applyProtection="0"/>
    <xf numFmtId="0" fontId="51" fillId="37" borderId="0" applyNumberFormat="0" applyBorder="0" applyAlignment="0" applyProtection="0"/>
    <xf numFmtId="0" fontId="156" fillId="59" borderId="0" applyNumberFormat="0" applyBorder="0" applyAlignment="0" applyProtection="0"/>
    <xf numFmtId="0" fontId="51" fillId="37" borderId="0" applyNumberFormat="0" applyBorder="0" applyAlignment="0" applyProtection="0"/>
    <xf numFmtId="0" fontId="156" fillId="21" borderId="0" applyNumberFormat="0" applyBorder="0" applyAlignment="0" applyProtection="0"/>
    <xf numFmtId="0" fontId="51" fillId="94"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156" fillId="21" borderId="0" applyNumberFormat="0" applyBorder="0" applyAlignment="0" applyProtection="0"/>
    <xf numFmtId="0" fontId="156" fillId="59" borderId="0" applyNumberFormat="0" applyBorder="0" applyAlignment="0" applyProtection="0"/>
    <xf numFmtId="0" fontId="51" fillId="104" borderId="0" applyNumberFormat="0" applyBorder="0" applyAlignment="0" applyProtection="0"/>
    <xf numFmtId="0" fontId="50" fillId="96" borderId="0" applyNumberFormat="0" applyBorder="0" applyAlignment="0" applyProtection="0"/>
    <xf numFmtId="0" fontId="50" fillId="96" borderId="0" applyNumberFormat="0" applyBorder="0" applyAlignment="0" applyProtection="0"/>
    <xf numFmtId="0" fontId="50" fillId="100" borderId="0" applyNumberFormat="0" applyBorder="0" applyAlignment="0" applyProtection="0"/>
    <xf numFmtId="0" fontId="50" fillId="100" borderId="0" applyNumberFormat="0" applyBorder="0" applyAlignment="0" applyProtection="0"/>
    <xf numFmtId="0" fontId="51" fillId="100" borderId="0" applyNumberFormat="0" applyBorder="0" applyAlignment="0" applyProtection="0"/>
    <xf numFmtId="0" fontId="51" fillId="100"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63"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63"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220" fillId="29" borderId="0" applyNumberFormat="0" applyBorder="0" applyAlignment="0" applyProtection="0"/>
    <xf numFmtId="0" fontId="220" fillId="63" borderId="0" applyNumberFormat="0" applyBorder="0" applyAlignment="0" applyProtection="0"/>
    <xf numFmtId="0" fontId="220" fillId="29" borderId="0" applyNumberFormat="0" applyBorder="0" applyAlignment="0" applyProtection="0"/>
    <xf numFmtId="0" fontId="156" fillId="29" borderId="0" applyNumberFormat="0" applyBorder="0" applyAlignment="0" applyProtection="0"/>
    <xf numFmtId="0" fontId="51" fillId="98" borderId="0" applyNumberFormat="0" applyBorder="0" applyAlignment="0" applyProtection="0"/>
    <xf numFmtId="0" fontId="51" fillId="98" borderId="0" applyNumberFormat="0" applyBorder="0" applyAlignment="0" applyProtection="0"/>
    <xf numFmtId="0" fontId="51" fillId="98" borderId="0" applyNumberFormat="0" applyBorder="0" applyAlignment="0" applyProtection="0"/>
    <xf numFmtId="0" fontId="156" fillId="63" borderId="0" applyNumberFormat="0" applyBorder="0" applyAlignment="0" applyProtection="0"/>
    <xf numFmtId="0" fontId="156" fillId="63" borderId="0" applyNumberFormat="0" applyBorder="0" applyAlignment="0" applyProtection="0"/>
    <xf numFmtId="0" fontId="51" fillId="24"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85" fillId="29"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85" fillId="29"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85" fillId="29"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156" fillId="63" borderId="0" applyNumberFormat="0" applyBorder="0" applyAlignment="0" applyProtection="0"/>
    <xf numFmtId="0" fontId="51" fillId="24" borderId="0" applyNumberFormat="0" applyBorder="0" applyAlignment="0" applyProtection="0"/>
    <xf numFmtId="0" fontId="156" fillId="63" borderId="0" applyNumberFormat="0" applyBorder="0" applyAlignment="0" applyProtection="0"/>
    <xf numFmtId="0" fontId="51" fillId="24" borderId="0" applyNumberFormat="0" applyBorder="0" applyAlignment="0" applyProtection="0"/>
    <xf numFmtId="0" fontId="156" fillId="29" borderId="0" applyNumberFormat="0" applyBorder="0" applyAlignment="0" applyProtection="0"/>
    <xf numFmtId="0" fontId="51" fillId="104"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156" fillId="29" borderId="0" applyNumberFormat="0" applyBorder="0" applyAlignment="0" applyProtection="0"/>
    <xf numFmtId="0" fontId="156" fillId="63" borderId="0" applyNumberFormat="0" applyBorder="0" applyAlignment="0" applyProtection="0"/>
    <xf numFmtId="0" fontId="51" fillId="90" borderId="0" applyNumberFormat="0" applyBorder="0" applyAlignment="0" applyProtection="0"/>
    <xf numFmtId="0" fontId="50" fillId="105" borderId="0" applyNumberFormat="0" applyBorder="0" applyAlignment="0" applyProtection="0"/>
    <xf numFmtId="0" fontId="50" fillId="105" borderId="0" applyNumberFormat="0" applyBorder="0" applyAlignment="0" applyProtection="0"/>
    <xf numFmtId="0" fontId="50" fillId="96" borderId="0" applyNumberFormat="0" applyBorder="0" applyAlignment="0" applyProtection="0"/>
    <xf numFmtId="0" fontId="50" fillId="96" borderId="0" applyNumberFormat="0" applyBorder="0" applyAlignment="0" applyProtection="0"/>
    <xf numFmtId="0" fontId="51" fillId="97" borderId="0" applyNumberFormat="0" applyBorder="0" applyAlignment="0" applyProtection="0"/>
    <xf numFmtId="0" fontId="51" fillId="97"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156" fillId="67" borderId="0" applyNumberFormat="0" applyBorder="0" applyAlignment="0" applyProtection="0"/>
    <xf numFmtId="0" fontId="51" fillId="25"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220" fillId="67" borderId="0" applyNumberFormat="0" applyBorder="0" applyAlignment="0" applyProtection="0"/>
    <xf numFmtId="0" fontId="51" fillId="106" borderId="0" applyNumberFormat="0" applyBorder="0" applyAlignment="0" applyProtection="0"/>
    <xf numFmtId="0" fontId="51" fillId="106"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185" fillId="25"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185" fillId="25"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185" fillId="25"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51" fillId="25" borderId="0" applyNumberFormat="0" applyBorder="0" applyAlignment="0" applyProtection="0"/>
    <xf numFmtId="0" fontId="51" fillId="90" borderId="0" applyNumberFormat="0" applyBorder="0" applyAlignment="0" applyProtection="0"/>
    <xf numFmtId="0" fontId="156" fillId="67" borderId="0" applyNumberFormat="0" applyBorder="0" applyAlignment="0" applyProtection="0"/>
    <xf numFmtId="0" fontId="156" fillId="67" borderId="0" applyNumberFormat="0" applyBorder="0" applyAlignment="0" applyProtection="0"/>
    <xf numFmtId="0" fontId="156" fillId="67" borderId="0" applyNumberFormat="0" applyBorder="0" applyAlignment="0" applyProtection="0"/>
    <xf numFmtId="0" fontId="51" fillId="107" borderId="0" applyNumberFormat="0" applyBorder="0" applyAlignment="0" applyProtection="0"/>
    <xf numFmtId="0" fontId="50" fillId="99" borderId="0" applyNumberFormat="0" applyBorder="0" applyAlignment="0" applyProtection="0"/>
    <xf numFmtId="0" fontId="50" fillId="99" borderId="0" applyNumberFormat="0" applyBorder="0" applyAlignment="0" applyProtection="0"/>
    <xf numFmtId="0" fontId="50" fillId="108" borderId="0" applyNumberFormat="0" applyBorder="0" applyAlignment="0" applyProtection="0"/>
    <xf numFmtId="0" fontId="50" fillId="108" borderId="0" applyNumberFormat="0" applyBorder="0" applyAlignment="0" applyProtection="0"/>
    <xf numFmtId="0" fontId="51" fillId="108" borderId="0" applyNumberFormat="0" applyBorder="0" applyAlignment="0" applyProtection="0"/>
    <xf numFmtId="0" fontId="51" fillId="108"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71"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71"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220" fillId="30" borderId="0" applyNumberFormat="0" applyBorder="0" applyAlignment="0" applyProtection="0"/>
    <xf numFmtId="0" fontId="220" fillId="71" borderId="0" applyNumberFormat="0" applyBorder="0" applyAlignment="0" applyProtection="0"/>
    <xf numFmtId="0" fontId="220" fillId="30" borderId="0" applyNumberFormat="0" applyBorder="0" applyAlignment="0" applyProtection="0"/>
    <xf numFmtId="0" fontId="156" fillId="30" borderId="0" applyNumberFormat="0" applyBorder="0" applyAlignment="0" applyProtection="0"/>
    <xf numFmtId="0" fontId="51" fillId="109" borderId="0" applyNumberFormat="0" applyBorder="0" applyAlignment="0" applyProtection="0"/>
    <xf numFmtId="0" fontId="51" fillId="109" borderId="0" applyNumberFormat="0" applyBorder="0" applyAlignment="0" applyProtection="0"/>
    <xf numFmtId="0" fontId="51" fillId="109" borderId="0" applyNumberFormat="0" applyBorder="0" applyAlignment="0" applyProtection="0"/>
    <xf numFmtId="0" fontId="156" fillId="71" borderId="0" applyNumberFormat="0" applyBorder="0" applyAlignment="0" applyProtection="0"/>
    <xf numFmtId="0" fontId="156" fillId="71" borderId="0" applyNumberFormat="0" applyBorder="0" applyAlignment="0" applyProtection="0"/>
    <xf numFmtId="0" fontId="51" fillId="27"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85" fillId="30"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85" fillId="30"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85" fillId="30"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156" fillId="71" borderId="0" applyNumberFormat="0" applyBorder="0" applyAlignment="0" applyProtection="0"/>
    <xf numFmtId="0" fontId="51" fillId="27" borderId="0" applyNumberFormat="0" applyBorder="0" applyAlignment="0" applyProtection="0"/>
    <xf numFmtId="0" fontId="156" fillId="71" borderId="0" applyNumberFormat="0" applyBorder="0" applyAlignment="0" applyProtection="0"/>
    <xf numFmtId="0" fontId="51" fillId="27" borderId="0" applyNumberFormat="0" applyBorder="0" applyAlignment="0" applyProtection="0"/>
    <xf numFmtId="0" fontId="156" fillId="30" borderId="0" applyNumberFormat="0" applyBorder="0" applyAlignment="0" applyProtection="0"/>
    <xf numFmtId="0" fontId="51" fillId="107"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156" fillId="30" borderId="0" applyNumberFormat="0" applyBorder="0" applyAlignment="0" applyProtection="0"/>
    <xf numFmtId="0" fontId="156" fillId="71" borderId="0" applyNumberFormat="0" applyBorder="0" applyAlignment="0" applyProtection="0"/>
    <xf numFmtId="0" fontId="54" fillId="78" borderId="0" applyNumberFormat="0" applyBorder="0" applyAlignment="0" applyProtection="0"/>
    <xf numFmtId="0" fontId="54" fillId="78" borderId="0" applyNumberFormat="0" applyBorder="0" applyAlignment="0" applyProtection="0"/>
    <xf numFmtId="0" fontId="54" fillId="78" borderId="0" applyNumberFormat="0" applyBorder="0" applyAlignment="0" applyProtection="0"/>
    <xf numFmtId="0" fontId="221" fillId="12" borderId="0" applyNumberFormat="0" applyBorder="0" applyAlignment="0" applyProtection="0"/>
    <xf numFmtId="0" fontId="221" fillId="12" borderId="0" applyNumberFormat="0" applyBorder="0" applyAlignment="0" applyProtection="0"/>
    <xf numFmtId="0" fontId="221" fillId="46" borderId="0" applyNumberFormat="0" applyBorder="0" applyAlignment="0" applyProtection="0"/>
    <xf numFmtId="0" fontId="147" fillId="12" borderId="0" applyNumberFormat="0" applyBorder="0" applyAlignment="0" applyProtection="0"/>
    <xf numFmtId="0" fontId="186" fillId="110" borderId="0" applyNumberFormat="0" applyBorder="0" applyAlignment="0" applyProtection="0"/>
    <xf numFmtId="0" fontId="186" fillId="110" borderId="0" applyNumberFormat="0" applyBorder="0" applyAlignment="0" applyProtection="0"/>
    <xf numFmtId="0" fontId="54" fillId="78" borderId="0" applyNumberFormat="0" applyBorder="0" applyAlignment="0" applyProtection="0"/>
    <xf numFmtId="0" fontId="147" fillId="12" borderId="0" applyNumberFormat="0" applyBorder="0" applyAlignment="0" applyProtection="0"/>
    <xf numFmtId="0" fontId="147" fillId="46" borderId="0" applyNumberFormat="0" applyBorder="0" applyAlignment="0" applyProtection="0"/>
    <xf numFmtId="0" fontId="187" fillId="12" borderId="0" applyNumberFormat="0" applyBorder="0" applyAlignment="0" applyProtection="0"/>
    <xf numFmtId="0" fontId="54" fillId="78" borderId="0" applyNumberFormat="0" applyBorder="0" applyAlignment="0" applyProtection="0"/>
    <xf numFmtId="0" fontId="187" fillId="12" borderId="0" applyNumberFormat="0" applyBorder="0" applyAlignment="0" applyProtection="0"/>
    <xf numFmtId="0" fontId="54" fillId="78" borderId="0" applyNumberFormat="0" applyBorder="0" applyAlignment="0" applyProtection="0"/>
    <xf numFmtId="0" fontId="187" fillId="12" borderId="0" applyNumberFormat="0" applyBorder="0" applyAlignment="0" applyProtection="0"/>
    <xf numFmtId="0" fontId="54" fillId="78" borderId="0" applyNumberFormat="0" applyBorder="0" applyAlignment="0" applyProtection="0"/>
    <xf numFmtId="0" fontId="54" fillId="10" borderId="0" applyNumberFormat="0" applyBorder="0" applyAlignment="0" applyProtection="0"/>
    <xf numFmtId="0" fontId="147" fillId="46" borderId="0" applyNumberFormat="0" applyBorder="0" applyAlignment="0" applyProtection="0"/>
    <xf numFmtId="0" fontId="54" fillId="10" borderId="0" applyNumberFormat="0" applyBorder="0" applyAlignment="0" applyProtection="0"/>
    <xf numFmtId="0" fontId="147" fillId="46" borderId="0" applyNumberFormat="0" applyBorder="0" applyAlignment="0" applyProtection="0"/>
    <xf numFmtId="0" fontId="55" fillId="111" borderId="14" applyNumberFormat="0" applyAlignment="0" applyProtection="0"/>
    <xf numFmtId="0" fontId="55" fillId="111" borderId="14" applyNumberFormat="0" applyAlignment="0" applyProtection="0"/>
    <xf numFmtId="0" fontId="55" fillId="111" borderId="14" applyNumberFormat="0" applyAlignment="0" applyProtection="0"/>
    <xf numFmtId="0" fontId="55" fillId="111" borderId="14" applyNumberFormat="0" applyAlignment="0" applyProtection="0"/>
    <xf numFmtId="0" fontId="55" fillId="111" borderId="14" applyNumberFormat="0" applyAlignment="0" applyProtection="0"/>
    <xf numFmtId="0" fontId="222" fillId="31" borderId="1" applyNumberFormat="0" applyAlignment="0" applyProtection="0"/>
    <xf numFmtId="0" fontId="223" fillId="48" borderId="1" applyNumberFormat="0" applyAlignment="0" applyProtection="0"/>
    <xf numFmtId="0" fontId="222" fillId="31" borderId="1" applyNumberFormat="0" applyAlignment="0" applyProtection="0"/>
    <xf numFmtId="0" fontId="224" fillId="31" borderId="1" applyNumberFormat="0" applyAlignment="0" applyProtection="0"/>
    <xf numFmtId="0" fontId="188" fillId="112" borderId="14" applyNumberFormat="0" applyAlignment="0" applyProtection="0"/>
    <xf numFmtId="0" fontId="188" fillId="112" borderId="14" applyNumberFormat="0" applyAlignment="0" applyProtection="0"/>
    <xf numFmtId="0" fontId="55" fillId="111" borderId="14" applyNumberFormat="0" applyAlignment="0" applyProtection="0"/>
    <xf numFmtId="0" fontId="55" fillId="111" borderId="14" applyNumberFormat="0" applyAlignment="0" applyProtection="0"/>
    <xf numFmtId="0" fontId="150" fillId="48" borderId="1" applyNumberFormat="0" applyAlignment="0" applyProtection="0"/>
    <xf numFmtId="0" fontId="224" fillId="31" borderId="1" applyNumberFormat="0" applyAlignment="0" applyProtection="0"/>
    <xf numFmtId="0" fontId="183" fillId="31" borderId="14" applyNumberFormat="0" applyAlignment="0" applyProtection="0"/>
    <xf numFmtId="0" fontId="55" fillId="111" borderId="14" applyNumberFormat="0" applyAlignment="0" applyProtection="0"/>
    <xf numFmtId="0" fontId="55" fillId="111" borderId="14" applyNumberFormat="0" applyAlignment="0" applyProtection="0"/>
    <xf numFmtId="0" fontId="183" fillId="31" borderId="14" applyNumberFormat="0" applyAlignment="0" applyProtection="0"/>
    <xf numFmtId="0" fontId="55" fillId="111" borderId="14" applyNumberFormat="0" applyAlignment="0" applyProtection="0"/>
    <xf numFmtId="0" fontId="55" fillId="111" borderId="14" applyNumberFormat="0" applyAlignment="0" applyProtection="0"/>
    <xf numFmtId="0" fontId="183" fillId="31" borderId="14" applyNumberFormat="0" applyAlignment="0" applyProtection="0"/>
    <xf numFmtId="0" fontId="55" fillId="111" borderId="14" applyNumberFormat="0" applyAlignment="0" applyProtection="0"/>
    <xf numFmtId="0" fontId="55" fillId="111" borderId="14" applyNumberFormat="0" applyAlignment="0" applyProtection="0"/>
    <xf numFmtId="0" fontId="111" fillId="34" borderId="14" applyNumberFormat="0" applyAlignment="0" applyProtection="0"/>
    <xf numFmtId="0" fontId="150" fillId="48" borderId="1" applyNumberFormat="0" applyAlignment="0" applyProtection="0"/>
    <xf numFmtId="0" fontId="111" fillId="34" borderId="14" applyNumberFormat="0" applyAlignment="0" applyProtection="0"/>
    <xf numFmtId="0" fontId="55" fillId="111" borderId="14" applyNumberFormat="0" applyAlignment="0" applyProtection="0"/>
    <xf numFmtId="0" fontId="150" fillId="48" borderId="1" applyNumberFormat="0" applyAlignment="0" applyProtection="0"/>
    <xf numFmtId="0" fontId="56" fillId="113" borderId="15" applyNumberFormat="0" applyAlignment="0" applyProtection="0"/>
    <xf numFmtId="0" fontId="56" fillId="113" borderId="15" applyNumberFormat="0" applyAlignment="0" applyProtection="0"/>
    <xf numFmtId="0" fontId="56" fillId="113" borderId="15" applyNumberFormat="0" applyAlignment="0" applyProtection="0"/>
    <xf numFmtId="0" fontId="225" fillId="49" borderId="39" applyNumberFormat="0" applyAlignment="0" applyProtection="0"/>
    <xf numFmtId="0" fontId="56" fillId="101" borderId="15" applyNumberFormat="0" applyAlignment="0" applyProtection="0"/>
    <xf numFmtId="0" fontId="56" fillId="101" borderId="15" applyNumberFormat="0" applyAlignment="0" applyProtection="0"/>
    <xf numFmtId="0" fontId="56" fillId="113" borderId="15" applyNumberFormat="0" applyAlignment="0" applyProtection="0"/>
    <xf numFmtId="0" fontId="189" fillId="32" borderId="15" applyNumberFormat="0" applyAlignment="0" applyProtection="0"/>
    <xf numFmtId="0" fontId="56" fillId="113" borderId="15" applyNumberFormat="0" applyAlignment="0" applyProtection="0"/>
    <xf numFmtId="0" fontId="189" fillId="32" borderId="15" applyNumberFormat="0" applyAlignment="0" applyProtection="0"/>
    <xf numFmtId="0" fontId="56" fillId="113" borderId="15" applyNumberFormat="0" applyAlignment="0" applyProtection="0"/>
    <xf numFmtId="0" fontId="189" fillId="32" borderId="15" applyNumberFormat="0" applyAlignment="0" applyProtection="0"/>
    <xf numFmtId="0" fontId="56" fillId="113" borderId="15" applyNumberFormat="0" applyAlignment="0" applyProtection="0"/>
    <xf numFmtId="0" fontId="56" fillId="32" borderId="15" applyNumberFormat="0" applyAlignment="0" applyProtection="0"/>
    <xf numFmtId="0" fontId="152" fillId="49" borderId="39" applyNumberFormat="0" applyAlignment="0" applyProtection="0"/>
    <xf numFmtId="0" fontId="6" fillId="0" borderId="42"/>
    <xf numFmtId="0" fontId="6" fillId="0" borderId="43"/>
    <xf numFmtId="0" fontId="6" fillId="0" borderId="20"/>
    <xf numFmtId="0" fontId="6" fillId="0" borderId="44"/>
    <xf numFmtId="0" fontId="6" fillId="0" borderId="20"/>
    <xf numFmtId="0" fontId="6" fillId="0" borderId="45"/>
    <xf numFmtId="164" fontId="6" fillId="0" borderId="0" applyFill="0" applyBorder="0" applyAlignment="0" applyProtection="0"/>
    <xf numFmtId="190" fontId="96" fillId="0" borderId="0" applyFont="0" applyFill="0" applyBorder="0" applyAlignment="0" applyProtection="0"/>
    <xf numFmtId="190" fontId="96" fillId="0" borderId="0" applyFont="0" applyFill="0" applyBorder="0" applyAlignment="0" applyProtection="0"/>
    <xf numFmtId="190"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179" fontId="2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190" fontId="96" fillId="0" borderId="0" applyFont="0" applyFill="0" applyBorder="0" applyAlignment="0" applyProtection="0"/>
    <xf numFmtId="227" fontId="50" fillId="0" borderId="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233" fontId="58"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232" fontId="6" fillId="0" borderId="0" applyFont="0" applyFill="0" applyBorder="0" applyAlignment="0" applyProtection="0"/>
    <xf numFmtId="190" fontId="26" fillId="0" borderId="0" applyFont="0" applyFill="0" applyBorder="0" applyAlignment="0" applyProtection="0"/>
    <xf numFmtId="179" fontId="6" fillId="0" borderId="0" applyFont="0" applyFill="0" applyBorder="0" applyAlignment="0" applyProtection="0"/>
    <xf numFmtId="234" fontId="190" fillId="0" borderId="0" applyFill="0" applyBorder="0" applyAlignment="0" applyProtection="0"/>
    <xf numFmtId="233" fontId="58" fillId="0" borderId="0" applyFont="0" applyFill="0" applyBorder="0" applyAlignment="0" applyProtection="0"/>
    <xf numFmtId="190" fontId="26" fillId="0" borderId="0" applyFont="0" applyFill="0" applyBorder="0" applyAlignment="0" applyProtection="0"/>
    <xf numFmtId="232" fontId="6" fillId="0" borderId="0" applyFont="0" applyFill="0" applyBorder="0" applyAlignment="0" applyProtection="0"/>
    <xf numFmtId="190" fontId="96" fillId="0" borderId="0" applyFont="0" applyFill="0" applyBorder="0" applyAlignment="0" applyProtection="0"/>
    <xf numFmtId="232" fontId="6" fillId="0" borderId="0" applyFont="0" applyFill="0" applyBorder="0" applyAlignment="0" applyProtection="0"/>
    <xf numFmtId="190" fontId="2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190" fontId="26" fillId="0" borderId="0" applyFont="0" applyFill="0" applyBorder="0" applyAlignment="0" applyProtection="0"/>
    <xf numFmtId="232" fontId="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227" fontId="164" fillId="0" borderId="0" applyFill="0" applyBorder="0" applyAlignment="0" applyProtection="0"/>
    <xf numFmtId="179"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90" fontId="26" fillId="0" borderId="0" applyFont="0" applyFill="0" applyBorder="0" applyAlignment="0" applyProtection="0"/>
    <xf numFmtId="179" fontId="26" fillId="0" borderId="0" applyFont="0" applyFill="0" applyBorder="0" applyAlignment="0" applyProtection="0"/>
    <xf numFmtId="190" fontId="9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232" fontId="6"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26" fillId="0" borderId="0" applyFont="0" applyFill="0" applyBorder="0" applyAlignment="0" applyProtection="0"/>
    <xf numFmtId="179" fontId="6" fillId="0" borderId="0" applyFont="0" applyFill="0" applyBorder="0" applyAlignment="0" applyProtection="0"/>
    <xf numFmtId="190" fontId="6" fillId="0" borderId="0" applyFont="0" applyFill="0" applyBorder="0" applyAlignment="0" applyProtection="0"/>
    <xf numFmtId="233" fontId="58" fillId="0" borderId="0" applyFont="0" applyFill="0" applyBorder="0" applyAlignment="0" applyProtection="0"/>
    <xf numFmtId="190" fontId="96" fillId="0" borderId="0" applyFont="0" applyFill="0" applyBorder="0" applyAlignment="0" applyProtection="0"/>
    <xf numFmtId="179" fontId="6"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90" fontId="9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179" fontId="50" fillId="0" borderId="0" applyFont="0" applyFill="0" applyBorder="0" applyAlignment="0" applyProtection="0"/>
    <xf numFmtId="233" fontId="58" fillId="0" borderId="0" applyFont="0" applyFill="0" applyBorder="0" applyAlignment="0" applyProtection="0"/>
    <xf numFmtId="233" fontId="58" fillId="0" borderId="0" applyFont="0" applyFill="0" applyBorder="0" applyAlignment="0" applyProtection="0"/>
    <xf numFmtId="190" fontId="96" fillId="0" borderId="0" applyFont="0" applyFill="0" applyBorder="0" applyAlignment="0" applyProtection="0"/>
    <xf numFmtId="233" fontId="58"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96" fillId="0" borderId="0" applyFont="0" applyFill="0" applyBorder="0" applyAlignment="0" applyProtection="0"/>
    <xf numFmtId="190" fontId="9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79" fontId="6" fillId="0" borderId="0" applyFont="0" applyFill="0" applyBorder="0" applyAlignment="0" applyProtection="0"/>
    <xf numFmtId="190" fontId="6" fillId="0" borderId="0" applyFont="0" applyFill="0" applyBorder="0" applyAlignment="0" applyProtection="0"/>
    <xf numFmtId="179" fontId="6" fillId="0" borderId="0" applyFont="0" applyFill="0" applyBorder="0" applyAlignment="0" applyProtection="0"/>
    <xf numFmtId="233" fontId="58" fillId="0" borderId="0" applyFont="0" applyFill="0" applyBorder="0" applyAlignment="0" applyProtection="0"/>
    <xf numFmtId="233" fontId="58" fillId="0" borderId="0" applyFont="0" applyFill="0" applyBorder="0" applyAlignment="0" applyProtection="0"/>
    <xf numFmtId="233" fontId="58" fillId="0" borderId="0" applyFont="0" applyFill="0" applyBorder="0" applyAlignment="0" applyProtection="0"/>
    <xf numFmtId="233" fontId="58" fillId="0" borderId="0" applyFont="0" applyFill="0" applyBorder="0" applyAlignment="0" applyProtection="0"/>
    <xf numFmtId="233" fontId="58"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190" fontId="6" fillId="0" borderId="0" applyFont="0" applyFill="0" applyBorder="0" applyAlignment="0" applyProtection="0"/>
    <xf numFmtId="3" fontId="50" fillId="0" borderId="0" applyFill="0" applyBorder="0" applyAlignment="0" applyProtection="0"/>
    <xf numFmtId="3"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64" fillId="77" borderId="0" applyNumberFormat="0" applyBorder="0" applyAlignment="0" applyProtection="0"/>
    <xf numFmtId="0" fontId="64" fillId="11" borderId="0" applyNumberFormat="0" applyBorder="0" applyAlignment="0" applyProtection="0"/>
    <xf numFmtId="0" fontId="4" fillId="2" borderId="0" applyNumberFormat="0" applyBorder="0" applyAlignment="0" applyProtection="0"/>
    <xf numFmtId="0" fontId="66" fillId="0" borderId="46" applyAlignment="0"/>
    <xf numFmtId="0" fontId="165" fillId="0" borderId="46" applyAlignment="0"/>
    <xf numFmtId="0" fontId="66" fillId="0" borderId="16" applyAlignment="0"/>
    <xf numFmtId="0" fontId="66" fillId="0" borderId="16" applyAlignment="0"/>
    <xf numFmtId="0" fontId="120" fillId="114" borderId="0" applyNumberFormat="0" applyBorder="0" applyAlignment="0" applyProtection="0"/>
    <xf numFmtId="0" fontId="120" fillId="114" borderId="0" applyNumberFormat="0" applyBorder="0" applyAlignment="0" applyProtection="0"/>
    <xf numFmtId="0" fontId="120" fillId="115" borderId="0" applyNumberFormat="0" applyBorder="0" applyAlignment="0" applyProtection="0"/>
    <xf numFmtId="0" fontId="120" fillId="115" borderId="0" applyNumberFormat="0" applyBorder="0" applyAlignment="0" applyProtection="0"/>
    <xf numFmtId="0" fontId="120" fillId="116" borderId="0" applyNumberFormat="0" applyBorder="0" applyAlignment="0" applyProtection="0"/>
    <xf numFmtId="0" fontId="120" fillId="116" borderId="0" applyNumberFormat="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6" fontId="30" fillId="0" borderId="0" applyFill="0" applyBorder="0" applyAlignment="0" applyProtection="0"/>
    <xf numFmtId="235" fontId="6" fillId="0" borderId="0" applyFont="0" applyFill="0" applyBorder="0" applyAlignment="0" applyProtection="0"/>
    <xf numFmtId="167" fontId="11"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235" fontId="6" fillId="0" borderId="0" applyFont="0" applyFill="0" applyBorder="0" applyAlignment="0" applyProtection="0"/>
    <xf numFmtId="0" fontId="68" fillId="0" borderId="0" applyNumberFormat="0" applyFill="0" applyBorder="0" applyAlignment="0" applyProtection="0"/>
    <xf numFmtId="0" fontId="226" fillId="0" borderId="0"/>
    <xf numFmtId="0" fontId="68" fillId="0" borderId="0" applyNumberFormat="0" applyFill="0" applyBorder="0" applyAlignment="0" applyProtection="0"/>
    <xf numFmtId="0" fontId="227"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91" fillId="0" borderId="0" applyNumberFormat="0" applyFill="0" applyBorder="0" applyAlignment="0" applyProtection="0"/>
    <xf numFmtId="0" fontId="68" fillId="0" borderId="0" applyNumberFormat="0" applyFill="0" applyBorder="0" applyAlignment="0" applyProtection="0"/>
    <xf numFmtId="0" fontId="191" fillId="0" borderId="0" applyNumberFormat="0" applyFill="0" applyBorder="0" applyAlignment="0" applyProtection="0"/>
    <xf numFmtId="0" fontId="68" fillId="0" borderId="0" applyNumberFormat="0" applyFill="0" applyBorder="0" applyAlignment="0" applyProtection="0"/>
    <xf numFmtId="0" fontId="191" fillId="0" borderId="0" applyNumberFormat="0" applyFill="0" applyBorder="0" applyAlignment="0" applyProtection="0"/>
    <xf numFmtId="0" fontId="68" fillId="0" borderId="0" applyNumberFormat="0" applyFill="0" applyBorder="0" applyAlignment="0" applyProtection="0"/>
    <xf numFmtId="0" fontId="154" fillId="0" borderId="0" applyNumberFormat="0" applyFill="0" applyBorder="0" applyAlignment="0" applyProtection="0"/>
    <xf numFmtId="4" fontId="11" fillId="0" borderId="0" applyNumberFormat="0"/>
    <xf numFmtId="4" fontId="11" fillId="0" borderId="0" applyNumberFormat="0"/>
    <xf numFmtId="0" fontId="64" fillId="77"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228" fillId="13" borderId="0" applyNumberFormat="0" applyBorder="0" applyAlignment="0" applyProtection="0"/>
    <xf numFmtId="0" fontId="228" fillId="2" borderId="0" applyNumberFormat="0" applyBorder="0" applyAlignment="0" applyProtection="0"/>
    <xf numFmtId="0" fontId="228" fillId="13" borderId="0" applyNumberFormat="0" applyBorder="0" applyAlignment="0" applyProtection="0"/>
    <xf numFmtId="0" fontId="4" fillId="13" borderId="0" applyNumberFormat="0" applyBorder="0" applyAlignment="0" applyProtection="0"/>
    <xf numFmtId="0" fontId="64" fillId="103" borderId="0" applyNumberFormat="0" applyBorder="0" applyAlignment="0" applyProtection="0"/>
    <xf numFmtId="0" fontId="64" fillId="103" borderId="0" applyNumberFormat="0" applyBorder="0" applyAlignment="0" applyProtection="0"/>
    <xf numFmtId="0" fontId="64" fillId="103"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4" fillId="2" borderId="0" applyNumberFormat="0" applyBorder="0" applyAlignment="0" applyProtection="0"/>
    <xf numFmtId="0" fontId="4" fillId="13" borderId="0" applyNumberFormat="0" applyBorder="0" applyAlignment="0" applyProtection="0"/>
    <xf numFmtId="0" fontId="182" fillId="13"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182" fillId="13"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182" fillId="13" borderId="0" applyNumberFormat="0" applyBorder="0" applyAlignment="0" applyProtection="0"/>
    <xf numFmtId="0" fontId="64" fillId="77" borderId="0" applyNumberFormat="0" applyBorder="0" applyAlignment="0" applyProtection="0"/>
    <xf numFmtId="0" fontId="64" fillId="77" borderId="0" applyNumberFormat="0" applyBorder="0" applyAlignment="0" applyProtection="0"/>
    <xf numFmtId="0" fontId="64" fillId="11" borderId="0" applyNumberFormat="0" applyBorder="0" applyAlignment="0" applyProtection="0"/>
    <xf numFmtId="0" fontId="4" fillId="2" borderId="0" applyNumberFormat="0" applyBorder="0" applyAlignment="0" applyProtection="0"/>
    <xf numFmtId="0" fontId="64" fillId="11" borderId="0" applyNumberFormat="0" applyBorder="0" applyAlignment="0" applyProtection="0"/>
    <xf numFmtId="0" fontId="4" fillId="2" borderId="0" applyNumberFormat="0" applyBorder="0" applyAlignment="0" applyProtection="0"/>
    <xf numFmtId="0" fontId="71" fillId="0" borderId="47" applyNumberFormat="0" applyFill="0" applyAlignment="0" applyProtection="0"/>
    <xf numFmtId="0" fontId="71" fillId="0" borderId="47" applyNumberFormat="0" applyFill="0" applyAlignment="0" applyProtection="0"/>
    <xf numFmtId="0" fontId="71" fillId="0" borderId="47" applyNumberFormat="0" applyFill="0" applyAlignment="0" applyProtection="0"/>
    <xf numFmtId="0" fontId="192" fillId="0" borderId="17" applyNumberFormat="0" applyFill="0" applyAlignment="0" applyProtection="0"/>
    <xf numFmtId="0" fontId="192" fillId="0" borderId="17" applyNumberFormat="0" applyFill="0" applyAlignment="0" applyProtection="0"/>
    <xf numFmtId="0" fontId="192" fillId="0" borderId="17" applyNumberFormat="0" applyFill="0" applyAlignment="0" applyProtection="0"/>
    <xf numFmtId="0" fontId="229" fillId="0" borderId="34"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17" applyNumberFormat="0" applyFill="0" applyAlignment="0" applyProtection="0"/>
    <xf numFmtId="0" fontId="71" fillId="0" borderId="48" applyNumberFormat="0" applyFill="0" applyAlignment="0" applyProtection="0"/>
    <xf numFmtId="0" fontId="71" fillId="0" borderId="17" applyNumberFormat="0" applyFill="0" applyAlignment="0" applyProtection="0"/>
    <xf numFmtId="0" fontId="71" fillId="0" borderId="48" applyNumberFormat="0" applyFill="0" applyAlignment="0" applyProtection="0"/>
    <xf numFmtId="0" fontId="71" fillId="0" borderId="47" applyNumberFormat="0" applyFill="0" applyAlignment="0" applyProtection="0"/>
    <xf numFmtId="0" fontId="71" fillId="0" borderId="17" applyNumberFormat="0" applyFill="0" applyAlignment="0" applyProtection="0"/>
    <xf numFmtId="0" fontId="144" fillId="0" borderId="34" applyNumberFormat="0" applyFill="0" applyAlignment="0" applyProtection="0"/>
    <xf numFmtId="0" fontId="193" fillId="0" borderId="17" applyNumberFormat="0" applyFill="0" applyAlignment="0" applyProtection="0"/>
    <xf numFmtId="0" fontId="71" fillId="0" borderId="47" applyNumberFormat="0" applyFill="0" applyAlignment="0" applyProtection="0"/>
    <xf numFmtId="0" fontId="193" fillId="0" borderId="17" applyNumberFormat="0" applyFill="0" applyAlignment="0" applyProtection="0"/>
    <xf numFmtId="0" fontId="71" fillId="0" borderId="47" applyNumberFormat="0" applyFill="0" applyAlignment="0" applyProtection="0"/>
    <xf numFmtId="0" fontId="193" fillId="0" borderId="17" applyNumberFormat="0" applyFill="0" applyAlignment="0" applyProtection="0"/>
    <xf numFmtId="0" fontId="71" fillId="0" borderId="47" applyNumberFormat="0" applyFill="0" applyAlignment="0" applyProtection="0"/>
    <xf numFmtId="0" fontId="87" fillId="0" borderId="23" applyNumberFormat="0" applyFill="0" applyAlignment="0" applyProtection="0"/>
    <xf numFmtId="0" fontId="144" fillId="0" borderId="34" applyNumberFormat="0" applyFill="0" applyAlignment="0" applyProtection="0"/>
    <xf numFmtId="0" fontId="87" fillId="0" borderId="23" applyNumberFormat="0" applyFill="0" applyAlignment="0" applyProtection="0"/>
    <xf numFmtId="0" fontId="144" fillId="0" borderId="34" applyNumberFormat="0" applyFill="0" applyAlignment="0" applyProtection="0"/>
    <xf numFmtId="0" fontId="72" fillId="0" borderId="49" applyNumberFormat="0" applyFill="0" applyAlignment="0" applyProtection="0"/>
    <xf numFmtId="0" fontId="72" fillId="0" borderId="49" applyNumberFormat="0" applyFill="0" applyAlignment="0" applyProtection="0"/>
    <xf numFmtId="0" fontId="72" fillId="0" borderId="49" applyNumberFormat="0" applyFill="0" applyAlignment="0" applyProtection="0"/>
    <xf numFmtId="0" fontId="194" fillId="0" borderId="18" applyNumberFormat="0" applyFill="0" applyAlignment="0" applyProtection="0"/>
    <xf numFmtId="0" fontId="194" fillId="0" borderId="18" applyNumberFormat="0" applyFill="0" applyAlignment="0" applyProtection="0"/>
    <xf numFmtId="0" fontId="194" fillId="0" borderId="18" applyNumberFormat="0" applyFill="0" applyAlignment="0" applyProtection="0"/>
    <xf numFmtId="0" fontId="230" fillId="0" borderId="35" applyNumberFormat="0" applyFill="0" applyAlignment="0" applyProtection="0"/>
    <xf numFmtId="0" fontId="72" fillId="0" borderId="18" applyNumberFormat="0" applyFill="0" applyAlignment="0" applyProtection="0"/>
    <xf numFmtId="0" fontId="72" fillId="0" borderId="18" applyNumberFormat="0" applyFill="0" applyAlignment="0" applyProtection="0"/>
    <xf numFmtId="0" fontId="72" fillId="0" borderId="18" applyNumberFormat="0" applyFill="0" applyAlignment="0" applyProtection="0"/>
    <xf numFmtId="0" fontId="72" fillId="0" borderId="18" applyNumberFormat="0" applyFill="0" applyAlignment="0" applyProtection="0"/>
    <xf numFmtId="0" fontId="72" fillId="0" borderId="24" applyNumberFormat="0" applyFill="0" applyAlignment="0" applyProtection="0"/>
    <xf numFmtId="0" fontId="72" fillId="0" borderId="18" applyNumberFormat="0" applyFill="0" applyAlignment="0" applyProtection="0"/>
    <xf numFmtId="0" fontId="72" fillId="0" borderId="24" applyNumberFormat="0" applyFill="0" applyAlignment="0" applyProtection="0"/>
    <xf numFmtId="0" fontId="72" fillId="0" borderId="49" applyNumberFormat="0" applyFill="0" applyAlignment="0" applyProtection="0"/>
    <xf numFmtId="0" fontId="72" fillId="0" borderId="18" applyNumberFormat="0" applyFill="0" applyAlignment="0" applyProtection="0"/>
    <xf numFmtId="0" fontId="145" fillId="0" borderId="35" applyNumberFormat="0" applyFill="0" applyAlignment="0" applyProtection="0"/>
    <xf numFmtId="0" fontId="195" fillId="0" borderId="18" applyNumberFormat="0" applyFill="0" applyAlignment="0" applyProtection="0"/>
    <xf numFmtId="0" fontId="72" fillId="0" borderId="49" applyNumberFormat="0" applyFill="0" applyAlignment="0" applyProtection="0"/>
    <xf numFmtId="0" fontId="195" fillId="0" borderId="18" applyNumberFormat="0" applyFill="0" applyAlignment="0" applyProtection="0"/>
    <xf numFmtId="0" fontId="72" fillId="0" borderId="49" applyNumberFormat="0" applyFill="0" applyAlignment="0" applyProtection="0"/>
    <xf numFmtId="0" fontId="195" fillId="0" borderId="18" applyNumberFormat="0" applyFill="0" applyAlignment="0" applyProtection="0"/>
    <xf numFmtId="0" fontId="72" fillId="0" borderId="49" applyNumberFormat="0" applyFill="0" applyAlignment="0" applyProtection="0"/>
    <xf numFmtId="0" fontId="88" fillId="0" borderId="24" applyNumberFormat="0" applyFill="0" applyAlignment="0" applyProtection="0"/>
    <xf numFmtId="0" fontId="145" fillId="0" borderId="35" applyNumberFormat="0" applyFill="0" applyAlignment="0" applyProtection="0"/>
    <xf numFmtId="0" fontId="88" fillId="0" borderId="24" applyNumberFormat="0" applyFill="0" applyAlignment="0" applyProtection="0"/>
    <xf numFmtId="0" fontId="145" fillId="0" borderId="35" applyNumberFormat="0" applyFill="0" applyAlignment="0" applyProtection="0"/>
    <xf numFmtId="0" fontId="73" fillId="0" borderId="50" applyNumberFormat="0" applyFill="0" applyAlignment="0" applyProtection="0"/>
    <xf numFmtId="0" fontId="73" fillId="0" borderId="50" applyNumberFormat="0" applyFill="0" applyAlignment="0" applyProtection="0"/>
    <xf numFmtId="0" fontId="73" fillId="0" borderId="50"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196" fillId="0" borderId="19" applyNumberFormat="0" applyFill="0" applyAlignment="0" applyProtection="0"/>
    <xf numFmtId="0" fontId="231" fillId="0" borderId="36" applyNumberFormat="0" applyFill="0" applyAlignment="0" applyProtection="0"/>
    <xf numFmtId="0" fontId="73" fillId="0" borderId="19" applyNumberFormat="0" applyFill="0" applyAlignment="0" applyProtection="0"/>
    <xf numFmtId="0" fontId="73" fillId="0" borderId="19" applyNumberFormat="0" applyFill="0" applyAlignment="0" applyProtection="0"/>
    <xf numFmtId="0" fontId="73" fillId="0" borderId="19" applyNumberFormat="0" applyFill="0" applyAlignment="0" applyProtection="0"/>
    <xf numFmtId="0" fontId="73" fillId="0" borderId="19" applyNumberFormat="0" applyFill="0" applyAlignment="0" applyProtection="0"/>
    <xf numFmtId="0" fontId="73" fillId="0" borderId="51" applyNumberFormat="0" applyFill="0" applyAlignment="0" applyProtection="0"/>
    <xf numFmtId="0" fontId="73" fillId="0" borderId="19" applyNumberFormat="0" applyFill="0" applyAlignment="0" applyProtection="0"/>
    <xf numFmtId="0" fontId="73" fillId="0" borderId="51" applyNumberFormat="0" applyFill="0" applyAlignment="0" applyProtection="0"/>
    <xf numFmtId="0" fontId="73" fillId="0" borderId="50" applyNumberFormat="0" applyFill="0" applyAlignment="0" applyProtection="0"/>
    <xf numFmtId="0" fontId="73" fillId="0" borderId="19" applyNumberFormat="0" applyFill="0" applyAlignment="0" applyProtection="0"/>
    <xf numFmtId="0" fontId="146" fillId="0" borderId="36" applyNumberFormat="0" applyFill="0" applyAlignment="0" applyProtection="0"/>
    <xf numFmtId="0" fontId="197" fillId="0" borderId="19" applyNumberFormat="0" applyFill="0" applyAlignment="0" applyProtection="0"/>
    <xf numFmtId="0" fontId="73" fillId="0" borderId="50" applyNumberFormat="0" applyFill="0" applyAlignment="0" applyProtection="0"/>
    <xf numFmtId="0" fontId="197" fillId="0" borderId="19" applyNumberFormat="0" applyFill="0" applyAlignment="0" applyProtection="0"/>
    <xf numFmtId="0" fontId="73" fillId="0" borderId="50" applyNumberFormat="0" applyFill="0" applyAlignment="0" applyProtection="0"/>
    <xf numFmtId="0" fontId="197" fillId="0" borderId="19" applyNumberFormat="0" applyFill="0" applyAlignment="0" applyProtection="0"/>
    <xf numFmtId="0" fontId="73" fillId="0" borderId="50" applyNumberFormat="0" applyFill="0" applyAlignment="0" applyProtection="0"/>
    <xf numFmtId="0" fontId="89" fillId="0" borderId="25" applyNumberFormat="0" applyFill="0" applyAlignment="0" applyProtection="0"/>
    <xf numFmtId="0" fontId="146" fillId="0" borderId="36" applyNumberFormat="0" applyFill="0" applyAlignment="0" applyProtection="0"/>
    <xf numFmtId="0" fontId="89" fillId="0" borderId="25" applyNumberFormat="0" applyFill="0" applyAlignment="0" applyProtection="0"/>
    <xf numFmtId="0" fontId="146" fillId="0" borderId="36" applyNumberFormat="0" applyFill="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196" fillId="0" borderId="0" applyNumberFormat="0" applyFill="0" applyBorder="0" applyAlignment="0" applyProtection="0"/>
    <xf numFmtId="0" fontId="196" fillId="0" borderId="0" applyNumberFormat="0" applyFill="0" applyBorder="0" applyAlignment="0" applyProtection="0"/>
    <xf numFmtId="0" fontId="196" fillId="0" borderId="0" applyNumberFormat="0" applyFill="0" applyBorder="0" applyAlignment="0" applyProtection="0"/>
    <xf numFmtId="0" fontId="231"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146" fillId="0" borderId="0" applyNumberFormat="0" applyFill="0" applyBorder="0" applyAlignment="0" applyProtection="0"/>
    <xf numFmtId="0" fontId="197" fillId="0" borderId="0" applyNumberFormat="0" applyFill="0" applyBorder="0" applyAlignment="0" applyProtection="0"/>
    <xf numFmtId="0" fontId="73" fillId="0" borderId="0" applyNumberFormat="0" applyFill="0" applyBorder="0" applyAlignment="0" applyProtection="0"/>
    <xf numFmtId="0" fontId="197" fillId="0" borderId="0" applyNumberFormat="0" applyFill="0" applyBorder="0" applyAlignment="0" applyProtection="0"/>
    <xf numFmtId="0" fontId="73" fillId="0" borderId="0" applyNumberFormat="0" applyFill="0" applyBorder="0" applyAlignment="0" applyProtection="0"/>
    <xf numFmtId="0" fontId="197" fillId="0" borderId="0" applyNumberFormat="0" applyFill="0" applyBorder="0" applyAlignment="0" applyProtection="0"/>
    <xf numFmtId="0" fontId="73" fillId="0" borderId="0" applyNumberFormat="0" applyFill="0" applyBorder="0" applyAlignment="0" applyProtection="0"/>
    <xf numFmtId="0" fontId="89" fillId="0" borderId="0" applyNumberFormat="0" applyFill="0" applyBorder="0" applyAlignment="0" applyProtection="0"/>
    <xf numFmtId="0" fontId="146" fillId="0" borderId="0" applyNumberFormat="0" applyFill="0" applyBorder="0" applyAlignment="0" applyProtection="0"/>
    <xf numFmtId="0" fontId="89" fillId="0" borderId="0" applyNumberFormat="0" applyFill="0" applyBorder="0" applyAlignment="0" applyProtection="0"/>
    <xf numFmtId="0" fontId="146" fillId="0" borderId="0" applyNumberFormat="0" applyFill="0" applyBorder="0" applyAlignment="0" applyProtection="0"/>
    <xf numFmtId="0" fontId="166" fillId="0" borderId="0" applyNumberFormat="0" applyFill="0" applyBorder="0" applyAlignment="0" applyProtection="0"/>
    <xf numFmtId="0" fontId="166" fillId="0" borderId="0" applyNumberFormat="0" applyFill="0" applyBorder="0" applyAlignment="0" applyProtection="0"/>
    <xf numFmtId="0" fontId="198"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81" fillId="87" borderId="14" applyNumberFormat="0" applyAlignment="0" applyProtection="0"/>
    <xf numFmtId="0" fontId="81" fillId="87" borderId="14" applyNumberFormat="0" applyAlignment="0" applyProtection="0"/>
    <xf numFmtId="0" fontId="81" fillId="87" borderId="14" applyNumberFormat="0" applyAlignment="0" applyProtection="0"/>
    <xf numFmtId="0" fontId="123" fillId="22" borderId="1" applyNumberFormat="0" applyAlignment="0" applyProtection="0"/>
    <xf numFmtId="0" fontId="123" fillId="22" borderId="1" applyNumberFormat="0" applyAlignment="0" applyProtection="0"/>
    <xf numFmtId="0" fontId="123" fillId="3" borderId="1" applyNumberFormat="0" applyAlignment="0" applyProtection="0"/>
    <xf numFmtId="0" fontId="5" fillId="22" borderId="1" applyNumberFormat="0" applyAlignment="0" applyProtection="0"/>
    <xf numFmtId="0" fontId="81" fillId="108" borderId="14" applyNumberFormat="0" applyAlignment="0" applyProtection="0"/>
    <xf numFmtId="0" fontId="81" fillId="108" borderId="14" applyNumberFormat="0" applyAlignment="0" applyProtection="0"/>
    <xf numFmtId="0" fontId="81" fillId="108" borderId="14" applyNumberFormat="0" applyAlignment="0" applyProtection="0"/>
    <xf numFmtId="0" fontId="81" fillId="87" borderId="14" applyNumberFormat="0" applyAlignment="0" applyProtection="0"/>
    <xf numFmtId="0" fontId="5" fillId="22" borderId="1" applyNumberFormat="0" applyAlignment="0" applyProtection="0"/>
    <xf numFmtId="0" fontId="5" fillId="3" borderId="1" applyNumberFormat="0" applyAlignment="0" applyProtection="0"/>
    <xf numFmtId="0" fontId="199" fillId="22" borderId="14" applyNumberFormat="0" applyAlignment="0" applyProtection="0"/>
    <xf numFmtId="0" fontId="81" fillId="87" borderId="14" applyNumberFormat="0" applyAlignment="0" applyProtection="0"/>
    <xf numFmtId="0" fontId="199" fillId="22" borderId="14" applyNumberFormat="0" applyAlignment="0" applyProtection="0"/>
    <xf numFmtId="0" fontId="81" fillId="87" borderId="14" applyNumberFormat="0" applyAlignment="0" applyProtection="0"/>
    <xf numFmtId="0" fontId="199" fillId="22" borderId="14" applyNumberFormat="0" applyAlignment="0" applyProtection="0"/>
    <xf numFmtId="0" fontId="81" fillId="87" borderId="14" applyNumberFormat="0" applyAlignment="0" applyProtection="0"/>
    <xf numFmtId="0" fontId="81" fillId="14" borderId="14" applyNumberFormat="0" applyAlignment="0" applyProtection="0"/>
    <xf numFmtId="0" fontId="5" fillId="3" borderId="1" applyNumberFormat="0" applyAlignment="0" applyProtection="0"/>
    <xf numFmtId="0" fontId="81" fillId="14" borderId="14" applyNumberFormat="0" applyAlignment="0" applyProtection="0"/>
    <xf numFmtId="0" fontId="5" fillId="3" borderId="1" applyNumberFormat="0" applyAlignment="0" applyProtection="0"/>
    <xf numFmtId="0" fontId="83" fillId="117" borderId="21" applyNumberFormat="0" applyAlignment="0" applyProtection="0"/>
    <xf numFmtId="0" fontId="83" fillId="117" borderId="21" applyNumberFormat="0" applyAlignment="0" applyProtection="0"/>
    <xf numFmtId="0" fontId="83" fillId="34" borderId="21" applyNumberFormat="0" applyAlignment="0" applyProtection="0"/>
    <xf numFmtId="0" fontId="83" fillId="34" borderId="21" applyNumberFormat="0" applyAlignment="0" applyProtection="0"/>
    <xf numFmtId="0" fontId="83" fillId="34" borderId="21" applyNumberFormat="0" applyAlignment="0" applyProtection="0"/>
    <xf numFmtId="0" fontId="149" fillId="48" borderId="37" applyNumberFormat="0" applyAlignment="0" applyProtection="0"/>
    <xf numFmtId="0" fontId="6" fillId="0" borderId="0" applyFont="0" applyFill="0" applyBorder="0" applyAlignment="0" applyProtection="0"/>
    <xf numFmtId="0" fontId="6" fillId="0" borderId="0" applyFont="0" applyFill="0" applyBorder="0" applyAlignment="0" applyProtection="0"/>
    <xf numFmtId="0" fontId="85" fillId="0" borderId="22" applyNumberFormat="0" applyFill="0" applyAlignment="0" applyProtection="0"/>
    <xf numFmtId="0" fontId="85" fillId="0" borderId="22" applyNumberFormat="0" applyFill="0" applyAlignment="0" applyProtection="0"/>
    <xf numFmtId="0" fontId="201" fillId="0" borderId="22" applyNumberFormat="0" applyFill="0" applyAlignment="0" applyProtection="0"/>
    <xf numFmtId="0" fontId="201" fillId="0" borderId="22" applyNumberFormat="0" applyFill="0" applyAlignment="0" applyProtection="0"/>
    <xf numFmtId="0" fontId="201" fillId="0" borderId="22" applyNumberFormat="0" applyFill="0" applyAlignment="0" applyProtection="0"/>
    <xf numFmtId="0" fontId="232" fillId="0" borderId="38"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200" fillId="0" borderId="27" applyNumberFormat="0" applyFill="0" applyAlignment="0" applyProtection="0"/>
    <xf numFmtId="0" fontId="85" fillId="0" borderId="22" applyNumberFormat="0" applyFill="0" applyAlignment="0" applyProtection="0"/>
    <xf numFmtId="0" fontId="200" fillId="0" borderId="27"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151" fillId="0" borderId="38" applyNumberFormat="0" applyFill="0" applyAlignment="0" applyProtection="0"/>
    <xf numFmtId="0" fontId="202" fillId="0" borderId="22" applyNumberFormat="0" applyFill="0" applyAlignment="0" applyProtection="0"/>
    <xf numFmtId="0" fontId="85" fillId="0" borderId="22" applyNumberFormat="0" applyFill="0" applyAlignment="0" applyProtection="0"/>
    <xf numFmtId="0" fontId="202" fillId="0" borderId="22" applyNumberFormat="0" applyFill="0" applyAlignment="0" applyProtection="0"/>
    <xf numFmtId="0" fontId="85" fillId="0" borderId="22" applyNumberFormat="0" applyFill="0" applyAlignment="0" applyProtection="0"/>
    <xf numFmtId="0" fontId="202" fillId="0" borderId="22" applyNumberFormat="0" applyFill="0" applyAlignment="0" applyProtection="0"/>
    <xf numFmtId="0" fontId="85" fillId="0" borderId="22" applyNumberFormat="0" applyFill="0" applyAlignment="0" applyProtection="0"/>
    <xf numFmtId="0" fontId="108" fillId="0" borderId="27" applyNumberFormat="0" applyFill="0" applyAlignment="0" applyProtection="0"/>
    <xf numFmtId="0" fontId="151" fillId="0" borderId="38" applyNumberFormat="0" applyFill="0" applyAlignment="0" applyProtection="0"/>
    <xf numFmtId="0" fontId="108" fillId="0" borderId="27" applyNumberFormat="0" applyFill="0" applyAlignment="0" applyProtection="0"/>
    <xf numFmtId="0" fontId="151" fillId="0" borderId="38" applyNumberFormat="0" applyFill="0" applyAlignment="0" applyProtection="0"/>
    <xf numFmtId="0" fontId="86" fillId="0" borderId="0" applyNumberFormat="0" applyFill="0" applyBorder="0" applyAlignment="0" applyProtection="0"/>
    <xf numFmtId="0" fontId="87" fillId="0" borderId="23" applyNumberFormat="0" applyFill="0" applyAlignment="0" applyProtection="0"/>
    <xf numFmtId="0" fontId="86" fillId="0" borderId="0" applyNumberFormat="0" applyFill="0" applyBorder="0" applyAlignment="0" applyProtection="0"/>
    <xf numFmtId="0" fontId="87" fillId="0" borderId="23" applyNumberFormat="0" applyFill="0" applyAlignment="0" applyProtection="0"/>
    <xf numFmtId="0" fontId="167" fillId="0" borderId="23" applyNumberFormat="0" applyFill="0" applyAlignment="0" applyProtection="0"/>
    <xf numFmtId="0" fontId="168" fillId="0" borderId="24" applyNumberFormat="0" applyFill="0" applyAlignment="0" applyProtection="0"/>
    <xf numFmtId="0" fontId="169" fillId="0" borderId="25" applyNumberFormat="0" applyFill="0" applyAlignment="0" applyProtection="0"/>
    <xf numFmtId="0" fontId="169" fillId="0" borderId="0" applyNumberFormat="0" applyFill="0" applyBorder="0" applyAlignment="0" applyProtection="0"/>
    <xf numFmtId="0" fontId="170" fillId="0" borderId="0" applyNumberFormat="0" applyFill="0" applyBorder="0" applyAlignment="0" applyProtection="0"/>
    <xf numFmtId="4" fontId="203" fillId="0" borderId="0">
      <alignment horizontal="left" vertical="top"/>
      <protection locked="0"/>
    </xf>
    <xf numFmtId="0" fontId="86" fillId="0" borderId="0" applyNumberFormat="0" applyFill="0" applyBorder="0" applyAlignment="0" applyProtection="0"/>
    <xf numFmtId="4" fontId="203" fillId="0" borderId="0">
      <alignment horizontal="left" vertical="top"/>
      <protection locked="0"/>
    </xf>
    <xf numFmtId="0" fontId="143" fillId="0" borderId="0" applyNumberFormat="0" applyFill="0" applyBorder="0" applyAlignment="0" applyProtection="0"/>
    <xf numFmtId="4" fontId="6" fillId="0" borderId="0" applyAlignment="0"/>
    <xf numFmtId="4" fontId="6" fillId="0" borderId="0" applyAlignment="0"/>
    <xf numFmtId="4" fontId="6" fillId="0" borderId="0" applyAlignment="0"/>
    <xf numFmtId="4" fontId="6" fillId="0" borderId="0" applyAlignment="0"/>
    <xf numFmtId="4" fontId="6" fillId="0" borderId="0" applyAlignment="0"/>
    <xf numFmtId="4" fontId="6" fillId="0" borderId="0" applyAlignment="0"/>
    <xf numFmtId="4" fontId="6" fillId="0" borderId="0" applyAlignment="0"/>
    <xf numFmtId="4" fontId="171" fillId="0" borderId="0" applyAlignment="0"/>
    <xf numFmtId="4" fontId="171" fillId="0" borderId="0" applyAlignment="0"/>
    <xf numFmtId="4" fontId="171" fillId="0" borderId="0" applyAlignment="0"/>
    <xf numFmtId="4" fontId="171" fillId="0" borderId="0" applyAlignment="0"/>
    <xf numFmtId="4" fontId="171" fillId="0" borderId="0" applyAlignment="0"/>
    <xf numFmtId="4" fontId="171" fillId="0" borderId="0" applyAlignment="0"/>
    <xf numFmtId="4" fontId="171" fillId="0" borderId="0" applyAlignment="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8"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8"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04"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204"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30" fillId="0" borderId="0"/>
    <xf numFmtId="0" fontId="30" fillId="0" borderId="0"/>
    <xf numFmtId="0" fontId="30" fillId="0" borderId="0"/>
    <xf numFmtId="0" fontId="95" fillId="0" borderId="0"/>
    <xf numFmtId="0" fontId="172" fillId="0" borderId="0"/>
    <xf numFmtId="0" fontId="6" fillId="0" borderId="0"/>
    <xf numFmtId="0" fontId="172" fillId="0" borderId="0"/>
    <xf numFmtId="0" fontId="30" fillId="0" borderId="0"/>
    <xf numFmtId="0" fontId="6" fillId="0" borderId="0"/>
    <xf numFmtId="0" fontId="30" fillId="0" borderId="0"/>
    <xf numFmtId="0" fontId="30" fillId="0" borderId="0"/>
    <xf numFmtId="0" fontId="3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73" fillId="0" borderId="0">
      <alignment horizontal="justify" vertical="top"/>
    </xf>
    <xf numFmtId="0" fontId="30" fillId="0" borderId="0"/>
    <xf numFmtId="0" fontId="174" fillId="0" borderId="0"/>
    <xf numFmtId="0" fontId="174" fillId="0" borderId="0"/>
    <xf numFmtId="0" fontId="30" fillId="0" borderId="0"/>
    <xf numFmtId="0" fontId="11"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6" fillId="0" borderId="0"/>
    <xf numFmtId="0" fontId="172"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50" fillId="0" borderId="0"/>
    <xf numFmtId="0" fontId="50" fillId="0" borderId="0"/>
    <xf numFmtId="0" fontId="174" fillId="0" borderId="0"/>
    <xf numFmtId="0" fontId="6" fillId="0" borderId="0"/>
    <xf numFmtId="0" fontId="174" fillId="0" borderId="0"/>
    <xf numFmtId="0" fontId="50"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6"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174" fillId="0" borderId="0"/>
    <xf numFmtId="0" fontId="6" fillId="0" borderId="0"/>
    <xf numFmtId="0" fontId="6" fillId="0" borderId="0"/>
    <xf numFmtId="0" fontId="103" fillId="0" borderId="0"/>
    <xf numFmtId="0" fontId="175" fillId="0" borderId="0"/>
    <xf numFmtId="0" fontId="175" fillId="0" borderId="0"/>
    <xf numFmtId="0" fontId="50" fillId="0" borderId="0"/>
    <xf numFmtId="0" fontId="6" fillId="0" borderId="0"/>
    <xf numFmtId="0" fontId="58" fillId="0" borderId="0"/>
    <xf numFmtId="0" fontId="6" fillId="0" borderId="0"/>
    <xf numFmtId="0" fontId="50" fillId="0" borderId="0"/>
    <xf numFmtId="0" fontId="6" fillId="0" borderId="0"/>
    <xf numFmtId="0" fontId="6" fillId="0" borderId="0"/>
    <xf numFmtId="0" fontId="6" fillId="0" borderId="0"/>
    <xf numFmtId="0" fontId="6" fillId="0" borderId="0"/>
    <xf numFmtId="0" fontId="30" fillId="0" borderId="0"/>
    <xf numFmtId="0" fontId="30" fillId="0" borderId="0"/>
    <xf numFmtId="0" fontId="50" fillId="0" borderId="0"/>
    <xf numFmtId="0" fontId="50" fillId="0" borderId="0"/>
    <xf numFmtId="0" fontId="58" fillId="0" borderId="0"/>
    <xf numFmtId="0" fontId="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8"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6" fillId="0" borderId="0"/>
    <xf numFmtId="0" fontId="100" fillId="87" borderId="0" applyNumberFormat="0" applyBorder="0" applyAlignment="0" applyProtection="0"/>
    <xf numFmtId="0" fontId="100" fillId="87" borderId="0" applyNumberFormat="0" applyBorder="0" applyAlignment="0" applyProtection="0"/>
    <xf numFmtId="0" fontId="100" fillId="87" borderId="0" applyNumberFormat="0" applyBorder="0" applyAlignment="0" applyProtection="0"/>
    <xf numFmtId="0" fontId="233" fillId="47" borderId="0" applyNumberFormat="0" applyBorder="0" applyAlignment="0" applyProtection="0"/>
    <xf numFmtId="0" fontId="233" fillId="47" borderId="0" applyNumberFormat="0" applyBorder="0" applyAlignment="0" applyProtection="0"/>
    <xf numFmtId="0" fontId="234" fillId="47" borderId="0" applyNumberFormat="0" applyBorder="0" applyAlignment="0" applyProtection="0"/>
    <xf numFmtId="0" fontId="235" fillId="47" borderId="0" applyNumberFormat="0" applyBorder="0" applyAlignment="0" applyProtection="0"/>
    <xf numFmtId="0" fontId="101" fillId="118" borderId="0" applyNumberFormat="0" applyBorder="0" applyAlignment="0" applyProtection="0"/>
    <xf numFmtId="0" fontId="101" fillId="118" borderId="0" applyNumberFormat="0" applyBorder="0" applyAlignment="0" applyProtection="0"/>
    <xf numFmtId="0" fontId="101" fillId="118" borderId="0" applyNumberFormat="0" applyBorder="0" applyAlignment="0" applyProtection="0"/>
    <xf numFmtId="0" fontId="100" fillId="87" borderId="0" applyNumberFormat="0" applyBorder="0" applyAlignment="0" applyProtection="0"/>
    <xf numFmtId="0" fontId="235" fillId="47" borderId="0" applyNumberFormat="0" applyBorder="0" applyAlignment="0" applyProtection="0"/>
    <xf numFmtId="0" fontId="148" fillId="47" borderId="0" applyNumberFormat="0" applyBorder="0" applyAlignment="0" applyProtection="0"/>
    <xf numFmtId="0" fontId="205" fillId="22" borderId="0" applyNumberFormat="0" applyBorder="0" applyAlignment="0" applyProtection="0"/>
    <xf numFmtId="0" fontId="100" fillId="87" borderId="0" applyNumberFormat="0" applyBorder="0" applyAlignment="0" applyProtection="0"/>
    <xf numFmtId="0" fontId="205" fillId="22" borderId="0" applyNumberFormat="0" applyBorder="0" applyAlignment="0" applyProtection="0"/>
    <xf numFmtId="0" fontId="100" fillId="87" borderId="0" applyNumberFormat="0" applyBorder="0" applyAlignment="0" applyProtection="0"/>
    <xf numFmtId="0" fontId="205" fillId="22" borderId="0" applyNumberFormat="0" applyBorder="0" applyAlignment="0" applyProtection="0"/>
    <xf numFmtId="0" fontId="100" fillId="87" borderId="0" applyNumberFormat="0" applyBorder="0" applyAlignment="0" applyProtection="0"/>
    <xf numFmtId="0" fontId="101" fillId="22" borderId="0" applyNumberFormat="0" applyBorder="0" applyAlignment="0" applyProtection="0"/>
    <xf numFmtId="0" fontId="148" fillId="47" borderId="0" applyNumberFormat="0" applyBorder="0" applyAlignment="0" applyProtection="0"/>
    <xf numFmtId="0" fontId="101" fillId="22" borderId="0" applyNumberFormat="0" applyBorder="0" applyAlignment="0" applyProtection="0"/>
    <xf numFmtId="0" fontId="148" fillId="47" borderId="0" applyNumberFormat="0" applyBorder="0" applyAlignment="0" applyProtection="0"/>
    <xf numFmtId="0" fontId="101" fillId="87" borderId="0" applyNumberFormat="0" applyBorder="0" applyAlignment="0" applyProtection="0"/>
    <xf numFmtId="0" fontId="101" fillId="22" borderId="0" applyNumberFormat="0" applyBorder="0" applyAlignment="0" applyProtection="0"/>
    <xf numFmtId="0" fontId="176" fillId="87" borderId="0" applyNumberFormat="0" applyBorder="0" applyAlignment="0" applyProtection="0"/>
    <xf numFmtId="0" fontId="101" fillId="22" borderId="0" applyNumberFormat="0" applyBorder="0" applyAlignment="0" applyProtection="0"/>
    <xf numFmtId="0" fontId="6" fillId="0" borderId="0">
      <alignment wrapText="1"/>
    </xf>
    <xf numFmtId="0" fontId="6" fillId="0" borderId="0"/>
    <xf numFmtId="0" fontId="2" fillId="0" borderId="0"/>
    <xf numFmtId="0" fontId="2" fillId="0" borderId="0"/>
    <xf numFmtId="0" fontId="2" fillId="0" borderId="0"/>
    <xf numFmtId="0" fontId="2" fillId="0" borderId="0"/>
    <xf numFmtId="0" fontId="2" fillId="0" borderId="0"/>
    <xf numFmtId="0" fontId="6" fillId="0" borderId="0">
      <alignment wrapText="1"/>
    </xf>
    <xf numFmtId="199" fontId="177" fillId="0" borderId="0"/>
    <xf numFmtId="199" fontId="177" fillId="0" borderId="0"/>
    <xf numFmtId="0" fontId="6" fillId="0" borderId="0"/>
    <xf numFmtId="0" fontId="26" fillId="0" borderId="0"/>
    <xf numFmtId="0" fontId="6" fillId="0" borderId="0"/>
    <xf numFmtId="0" fontId="2" fillId="0" borderId="0"/>
    <xf numFmtId="0" fontId="2" fillId="0" borderId="0"/>
    <xf numFmtId="0" fontId="2" fillId="0" borderId="0"/>
    <xf numFmtId="0" fontId="2" fillId="0" borderId="0"/>
    <xf numFmtId="199" fontId="206" fillId="0" borderId="0"/>
    <xf numFmtId="0" fontId="2" fillId="0" borderId="0"/>
    <xf numFmtId="0" fontId="58" fillId="0" borderId="0"/>
    <xf numFmtId="0" fontId="58" fillId="0" borderId="0"/>
    <xf numFmtId="0" fontId="6" fillId="0" borderId="0"/>
    <xf numFmtId="0" fontId="6" fillId="0" borderId="0"/>
    <xf numFmtId="0" fontId="219" fillId="0" borderId="0"/>
    <xf numFmtId="0" fontId="96" fillId="0" borderId="0"/>
    <xf numFmtId="0" fontId="11" fillId="0" borderId="0"/>
    <xf numFmtId="0" fontId="6" fillId="0" borderId="0"/>
    <xf numFmtId="0" fontId="6" fillId="0" borderId="0"/>
    <xf numFmtId="0" fontId="6" fillId="0" borderId="0"/>
    <xf numFmtId="0" fontId="1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2" fillId="0" borderId="0"/>
    <xf numFmtId="0" fontId="6" fillId="0" borderId="0"/>
    <xf numFmtId="0" fontId="6" fillId="0" borderId="0"/>
    <xf numFmtId="0" fontId="6" fillId="0" borderId="0"/>
    <xf numFmtId="0" fontId="6" fillId="0" borderId="0"/>
    <xf numFmtId="0" fontId="6" fillId="0" borderId="0"/>
    <xf numFmtId="0" fontId="6" fillId="0" borderId="0"/>
    <xf numFmtId="0" fontId="96" fillId="0" borderId="0"/>
    <xf numFmtId="0" fontId="2" fillId="0" borderId="0"/>
    <xf numFmtId="0" fontId="2" fillId="0" borderId="0"/>
    <xf numFmtId="0" fontId="2" fillId="0" borderId="0"/>
    <xf numFmtId="0" fontId="2" fillId="0" borderId="0"/>
    <xf numFmtId="0" fontId="2" fillId="0" borderId="0"/>
    <xf numFmtId="0" fontId="219" fillId="0" borderId="0"/>
    <xf numFmtId="0" fontId="2" fillId="0" borderId="0"/>
    <xf numFmtId="0" fontId="2" fillId="0" borderId="0"/>
    <xf numFmtId="0" fontId="2" fillId="0" borderId="0"/>
    <xf numFmtId="0" fontId="2" fillId="0" borderId="0"/>
    <xf numFmtId="0" fontId="58" fillId="0" borderId="0"/>
    <xf numFmtId="0" fontId="58" fillId="0" borderId="0"/>
    <xf numFmtId="0" fontId="6" fillId="0" borderId="0"/>
    <xf numFmtId="0" fontId="6" fillId="0" borderId="0"/>
    <xf numFmtId="0" fontId="6" fillId="0" borderId="0"/>
    <xf numFmtId="0" fontId="96" fillId="0" borderId="0"/>
    <xf numFmtId="0" fontId="6" fillId="0" borderId="0"/>
    <xf numFmtId="0" fontId="26" fillId="0" borderId="0"/>
    <xf numFmtId="0" fontId="6" fillId="0" borderId="0"/>
    <xf numFmtId="0" fontId="26" fillId="0" borderId="0"/>
    <xf numFmtId="0" fontId="6" fillId="0" borderId="0"/>
    <xf numFmtId="0" fontId="26" fillId="0" borderId="0"/>
    <xf numFmtId="0" fontId="26" fillId="0" borderId="0"/>
    <xf numFmtId="0" fontId="26" fillId="0" borderId="0"/>
    <xf numFmtId="0" fontId="11" fillId="0" borderId="0"/>
    <xf numFmtId="0" fontId="6" fillId="0" borderId="0"/>
    <xf numFmtId="0" fontId="11" fillId="0" borderId="0"/>
    <xf numFmtId="0" fontId="6" fillId="0" borderId="0" applyNumberFormat="0" applyFill="0" applyBorder="0" applyAlignment="0" applyProtection="0"/>
    <xf numFmtId="0" fontId="219" fillId="0" borderId="0"/>
    <xf numFmtId="0" fontId="6" fillId="0" borderId="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219" fillId="0" borderId="0"/>
    <xf numFmtId="0" fontId="6" fillId="0" borderId="0"/>
    <xf numFmtId="0" fontId="6" fillId="0" borderId="0" applyNumberFormat="0" applyFill="0" applyBorder="0" applyAlignment="0" applyProtection="0"/>
    <xf numFmtId="0" fontId="219" fillId="0" borderId="0"/>
    <xf numFmtId="0" fontId="219" fillId="0" borderId="0"/>
    <xf numFmtId="0" fontId="58" fillId="0" borderId="0"/>
    <xf numFmtId="0" fontId="26" fillId="0" borderId="0"/>
    <xf numFmtId="0" fontId="58" fillId="0" borderId="0"/>
    <xf numFmtId="0" fontId="58" fillId="0" borderId="0"/>
    <xf numFmtId="0" fontId="58" fillId="0" borderId="0"/>
    <xf numFmtId="0" fontId="26" fillId="0" borderId="0"/>
    <xf numFmtId="0" fontId="219" fillId="0" borderId="0"/>
    <xf numFmtId="0" fontId="219" fillId="0" borderId="0"/>
    <xf numFmtId="0" fontId="6" fillId="0" borderId="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219" fillId="0" borderId="0"/>
    <xf numFmtId="0" fontId="6" fillId="0" borderId="0"/>
    <xf numFmtId="0" fontId="219" fillId="0" borderId="0"/>
    <xf numFmtId="0" fontId="219" fillId="0" borderId="0"/>
    <xf numFmtId="0" fontId="6" fillId="0" borderId="0"/>
    <xf numFmtId="0" fontId="219" fillId="0" borderId="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xf numFmtId="0" fontId="6" fillId="0" borderId="0" applyNumberFormat="0" applyFill="0" applyBorder="0" applyAlignment="0" applyProtection="0"/>
    <xf numFmtId="0" fontId="219" fillId="0" borderId="0"/>
    <xf numFmtId="0" fontId="96" fillId="0" borderId="0"/>
    <xf numFmtId="0" fontId="219" fillId="0" borderId="0"/>
    <xf numFmtId="0" fontId="219" fillId="0" borderId="0"/>
    <xf numFmtId="0" fontId="96" fillId="0" borderId="0"/>
    <xf numFmtId="0" fontId="219" fillId="0" borderId="0"/>
    <xf numFmtId="0" fontId="6" fillId="0" borderId="0"/>
    <xf numFmtId="0" fontId="6" fillId="0" borderId="0"/>
    <xf numFmtId="0" fontId="6" fillId="0" borderId="0"/>
    <xf numFmtId="0" fontId="26" fillId="0" borderId="0"/>
    <xf numFmtId="0" fontId="6" fillId="0" borderId="0"/>
    <xf numFmtId="0" fontId="26"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26" fillId="0" borderId="0"/>
    <xf numFmtId="0" fontId="58" fillId="0" borderId="0"/>
    <xf numFmtId="0" fontId="26" fillId="0" borderId="0"/>
    <xf numFmtId="0" fontId="58" fillId="0" borderId="0"/>
    <xf numFmtId="0" fontId="58" fillId="0" borderId="0"/>
    <xf numFmtId="0" fontId="58" fillId="0" borderId="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26" fillId="0" borderId="0"/>
    <xf numFmtId="0" fontId="58" fillId="0" borderId="0"/>
    <xf numFmtId="0" fontId="26" fillId="0" borderId="0"/>
    <xf numFmtId="0" fontId="58" fillId="0" borderId="0"/>
    <xf numFmtId="0" fontId="58" fillId="0" borderId="0"/>
    <xf numFmtId="0" fontId="58" fillId="0" borderId="0"/>
    <xf numFmtId="0" fontId="26" fillId="0" borderId="0"/>
    <xf numFmtId="0" fontId="58" fillId="0" borderId="0"/>
    <xf numFmtId="0" fontId="26" fillId="0" borderId="0"/>
    <xf numFmtId="0" fontId="58" fillId="0" borderId="0"/>
    <xf numFmtId="0" fontId="58" fillId="0" borderId="0"/>
    <xf numFmtId="0" fontId="58" fillId="0" borderId="0"/>
    <xf numFmtId="0" fontId="26" fillId="0" borderId="0"/>
    <xf numFmtId="0" fontId="58" fillId="0" borderId="0"/>
    <xf numFmtId="0" fontId="58" fillId="0" borderId="0"/>
    <xf numFmtId="0" fontId="26" fillId="0" borderId="0"/>
    <xf numFmtId="0" fontId="58" fillId="0" borderId="0"/>
    <xf numFmtId="0" fontId="58" fillId="0" borderId="0"/>
    <xf numFmtId="0" fontId="26" fillId="0" borderId="0"/>
    <xf numFmtId="0" fontId="58" fillId="0" borderId="0"/>
    <xf numFmtId="0" fontId="26" fillId="0" borderId="0"/>
    <xf numFmtId="0" fontId="58" fillId="0" borderId="0"/>
    <xf numFmtId="0" fontId="58" fillId="0" borderId="0"/>
    <xf numFmtId="0" fontId="58" fillId="0" borderId="0"/>
    <xf numFmtId="0" fontId="26" fillId="0" borderId="0"/>
    <xf numFmtId="0" fontId="58" fillId="0" borderId="0"/>
    <xf numFmtId="0" fontId="26" fillId="0" borderId="0"/>
    <xf numFmtId="0" fontId="58" fillId="0" borderId="0"/>
    <xf numFmtId="0" fontId="26" fillId="0" borderId="0"/>
    <xf numFmtId="0" fontId="11" fillId="0" borderId="0"/>
    <xf numFmtId="0" fontId="2" fillId="0" borderId="0"/>
    <xf numFmtId="0" fontId="2" fillId="0" borderId="0"/>
    <xf numFmtId="0" fontId="2" fillId="0" borderId="0"/>
    <xf numFmtId="0" fontId="2" fillId="0" borderId="0"/>
    <xf numFmtId="0" fontId="2" fillId="0" borderId="0"/>
    <xf numFmtId="0" fontId="58" fillId="0" borderId="0"/>
    <xf numFmtId="0" fontId="58" fillId="0" borderId="0"/>
    <xf numFmtId="0" fontId="6" fillId="0" borderId="0"/>
    <xf numFmtId="0" fontId="2" fillId="0" borderId="0"/>
    <xf numFmtId="0" fontId="207" fillId="0" borderId="0" applyProtection="0"/>
    <xf numFmtId="0" fontId="6" fillId="0" borderId="0"/>
    <xf numFmtId="0" fontId="6" fillId="0" borderId="0"/>
    <xf numFmtId="0" fontId="6" fillId="0" borderId="0"/>
    <xf numFmtId="0" fontId="6" fillId="0" borderId="0"/>
    <xf numFmtId="0" fontId="6" fillId="0" borderId="0"/>
    <xf numFmtId="0" fontId="219" fillId="0" borderId="0"/>
    <xf numFmtId="0" fontId="6" fillId="0" borderId="0"/>
    <xf numFmtId="0" fontId="219" fillId="0" borderId="0"/>
    <xf numFmtId="0" fontId="6" fillId="0" borderId="0"/>
    <xf numFmtId="0" fontId="6" fillId="0" borderId="0"/>
    <xf numFmtId="0" fontId="219" fillId="0" borderId="0"/>
    <xf numFmtId="0" fontId="219" fillId="0" borderId="0"/>
    <xf numFmtId="0" fontId="219" fillId="0" borderId="0"/>
    <xf numFmtId="0" fontId="219" fillId="0" borderId="0"/>
    <xf numFmtId="0" fontId="219" fillId="0" borderId="0"/>
    <xf numFmtId="0" fontId="219" fillId="0" borderId="0"/>
    <xf numFmtId="0" fontId="6" fillId="0" borderId="0"/>
    <xf numFmtId="0" fontId="96" fillId="0" borderId="0"/>
    <xf numFmtId="0" fontId="96" fillId="0" borderId="0"/>
    <xf numFmtId="0" fontId="6" fillId="0" borderId="0"/>
    <xf numFmtId="237" fontId="2" fillId="0" borderId="0"/>
    <xf numFmtId="237" fontId="2" fillId="0" borderId="0"/>
    <xf numFmtId="237" fontId="2" fillId="0" borderId="0"/>
    <xf numFmtId="237" fontId="2" fillId="0" borderId="0"/>
    <xf numFmtId="0" fontId="6" fillId="0" borderId="0">
      <alignment wrapText="1"/>
    </xf>
    <xf numFmtId="0" fontId="6" fillId="0" borderId="0"/>
    <xf numFmtId="0" fontId="6" fillId="0" borderId="0"/>
    <xf numFmtId="0" fontId="58" fillId="0" borderId="0"/>
    <xf numFmtId="0" fontId="6" fillId="0" borderId="0"/>
    <xf numFmtId="0" fontId="58" fillId="0" borderId="0"/>
    <xf numFmtId="0" fontId="2" fillId="0" borderId="0"/>
    <xf numFmtId="0" fontId="2" fillId="0" borderId="0"/>
    <xf numFmtId="0" fontId="2" fillId="0" borderId="0"/>
    <xf numFmtId="0" fontId="2" fillId="0" borderId="0"/>
    <xf numFmtId="0" fontId="2" fillId="0" borderId="0"/>
    <xf numFmtId="0" fontId="96" fillId="0" borderId="0"/>
    <xf numFmtId="0" fontId="6" fillId="0" borderId="0"/>
    <xf numFmtId="0" fontId="2" fillId="0" borderId="0"/>
    <xf numFmtId="0" fontId="2" fillId="0" borderId="0"/>
    <xf numFmtId="0" fontId="2" fillId="0" borderId="0"/>
    <xf numFmtId="0" fontId="96" fillId="0" borderId="0"/>
    <xf numFmtId="0" fontId="96" fillId="0" borderId="0"/>
    <xf numFmtId="0" fontId="58" fillId="0" borderId="0"/>
    <xf numFmtId="0" fontId="6" fillId="0" borderId="0"/>
    <xf numFmtId="0" fontId="58" fillId="0" borderId="0"/>
    <xf numFmtId="0" fontId="58" fillId="0" borderId="0"/>
    <xf numFmtId="0" fontId="58" fillId="0" borderId="0"/>
    <xf numFmtId="0" fontId="6" fillId="0" borderId="0">
      <alignment wrapText="1"/>
    </xf>
    <xf numFmtId="0" fontId="6" fillId="0" borderId="0">
      <alignment wrapText="1"/>
    </xf>
    <xf numFmtId="0" fontId="2" fillId="0" borderId="0"/>
    <xf numFmtId="0" fontId="2" fillId="0" borderId="0"/>
    <xf numFmtId="0" fontId="96" fillId="0" borderId="0"/>
    <xf numFmtId="0" fontId="2" fillId="0" borderId="0"/>
    <xf numFmtId="0" fontId="2" fillId="0" borderId="0"/>
    <xf numFmtId="0" fontId="2" fillId="0" borderId="0"/>
    <xf numFmtId="0" fontId="2" fillId="0" borderId="0"/>
    <xf numFmtId="0" fontId="2" fillId="0" borderId="0"/>
    <xf numFmtId="0" fontId="96" fillId="0" borderId="0"/>
    <xf numFmtId="0" fontId="2" fillId="0" borderId="0"/>
    <xf numFmtId="0" fontId="2" fillId="0" borderId="0"/>
    <xf numFmtId="0" fontId="2" fillId="0" borderId="0"/>
    <xf numFmtId="0" fontId="6" fillId="0" borderId="0"/>
    <xf numFmtId="0" fontId="6" fillId="0" borderId="0"/>
    <xf numFmtId="0" fontId="207" fillId="0" borderId="0" applyProtection="0"/>
    <xf numFmtId="0" fontId="26" fillId="0" borderId="0"/>
    <xf numFmtId="0" fontId="207" fillId="0" borderId="0" applyProtection="0"/>
    <xf numFmtId="0" fontId="2" fillId="0" borderId="0"/>
    <xf numFmtId="0" fontId="2" fillId="0" borderId="0"/>
    <xf numFmtId="0" fontId="6" fillId="0" borderId="0" applyNumberFormat="0" applyFill="0" applyBorder="0" applyAlignment="0" applyProtection="0"/>
    <xf numFmtId="0" fontId="6"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6" fillId="0" borderId="0">
      <alignment wrapText="1"/>
    </xf>
    <xf numFmtId="0" fontId="6" fillId="0" borderId="0">
      <alignment wrapText="1"/>
    </xf>
    <xf numFmtId="0" fontId="2" fillId="0" borderId="0"/>
    <xf numFmtId="0" fontId="2" fillId="0" borderId="0"/>
    <xf numFmtId="0" fontId="219" fillId="0" borderId="0"/>
    <xf numFmtId="0" fontId="6" fillId="0" borderId="0">
      <alignment wrapText="1"/>
    </xf>
    <xf numFmtId="0" fontId="96" fillId="0" borderId="0"/>
    <xf numFmtId="0" fontId="6" fillId="0" borderId="0"/>
    <xf numFmtId="0" fontId="6" fillId="0" borderId="0"/>
    <xf numFmtId="0" fontId="6" fillId="0" borderId="0">
      <alignment wrapText="1"/>
    </xf>
    <xf numFmtId="0" fontId="6" fillId="0" borderId="0">
      <alignment wrapText="1"/>
    </xf>
    <xf numFmtId="0" fontId="6" fillId="0" borderId="0"/>
    <xf numFmtId="0" fontId="6" fillId="0" borderId="0"/>
    <xf numFmtId="0" fontId="6" fillId="0" borderId="0"/>
    <xf numFmtId="0" fontId="6" fillId="0" borderId="0"/>
    <xf numFmtId="0" fontId="58" fillId="0" borderId="0"/>
    <xf numFmtId="229" fontId="190" fillId="0" borderId="0"/>
    <xf numFmtId="0" fontId="58" fillId="0" borderId="0"/>
    <xf numFmtId="0" fontId="58" fillId="0" borderId="0"/>
    <xf numFmtId="0" fontId="58" fillId="0" borderId="0"/>
    <xf numFmtId="229" fontId="190" fillId="0" borderId="0"/>
    <xf numFmtId="0" fontId="6" fillId="0" borderId="0">
      <alignment wrapText="1"/>
    </xf>
    <xf numFmtId="0" fontId="58" fillId="0" borderId="0"/>
    <xf numFmtId="0" fontId="6" fillId="0" borderId="0"/>
    <xf numFmtId="0" fontId="6" fillId="0" borderId="0">
      <alignment wrapText="1"/>
    </xf>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2" fillId="0" borderId="0"/>
    <xf numFmtId="0" fontId="2" fillId="0" borderId="0"/>
    <xf numFmtId="0" fontId="6" fillId="0" borderId="0"/>
    <xf numFmtId="0" fontId="6" fillId="0" borderId="0"/>
    <xf numFmtId="0" fontId="2" fillId="0" borderId="0"/>
    <xf numFmtId="0" fontId="62" fillId="0" borderId="0"/>
    <xf numFmtId="0" fontId="2" fillId="0" borderId="0"/>
    <xf numFmtId="0" fontId="2" fillId="0" borderId="0"/>
    <xf numFmtId="0" fontId="62" fillId="0" borderId="0"/>
    <xf numFmtId="0" fontId="2" fillId="0" borderId="0"/>
    <xf numFmtId="0" fontId="2" fillId="0" borderId="0"/>
    <xf numFmtId="0" fontId="6" fillId="0" borderId="0">
      <alignment wrapText="1"/>
    </xf>
    <xf numFmtId="0" fontId="6" fillId="0" borderId="0">
      <alignment wrapText="1"/>
    </xf>
    <xf numFmtId="0" fontId="2" fillId="0" borderId="0"/>
    <xf numFmtId="0" fontId="2" fillId="0" borderId="0"/>
    <xf numFmtId="0" fontId="2" fillId="0" borderId="0"/>
    <xf numFmtId="0" fontId="6" fillId="0" borderId="0">
      <alignment wrapText="1"/>
    </xf>
    <xf numFmtId="0" fontId="96" fillId="0" borderId="0"/>
    <xf numFmtId="0" fontId="96" fillId="0" borderId="0"/>
    <xf numFmtId="0" fontId="207" fillId="0" borderId="0" applyProtection="0"/>
    <xf numFmtId="0" fontId="207" fillId="0" borderId="0" applyProtection="0"/>
    <xf numFmtId="0" fontId="6" fillId="0" borderId="0"/>
    <xf numFmtId="0" fontId="6" fillId="0" borderId="0"/>
    <xf numFmtId="0" fontId="6" fillId="0" borderId="0"/>
    <xf numFmtId="0" fontId="6" fillId="0" borderId="0">
      <alignment wrapText="1"/>
    </xf>
    <xf numFmtId="0" fontId="6" fillId="0" borderId="0"/>
    <xf numFmtId="0" fontId="6" fillId="0" borderId="0"/>
    <xf numFmtId="0" fontId="6" fillId="83" borderId="26" applyNumberFormat="0" applyAlignment="0" applyProtection="0"/>
    <xf numFmtId="0" fontId="6" fillId="83" borderId="26" applyNumberFormat="0" applyAlignment="0" applyProtection="0"/>
    <xf numFmtId="0" fontId="6" fillId="83" borderId="26" applyNumberForma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99" borderId="26" applyNumberFormat="0" applyFont="0" applyAlignment="0" applyProtection="0"/>
    <xf numFmtId="0" fontId="6" fillId="99" borderId="26" applyNumberFormat="0" applyFont="0" applyAlignment="0" applyProtection="0"/>
    <xf numFmtId="0" fontId="6" fillId="99" borderId="26"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208" fillId="50" borderId="40" applyNumberFormat="0" applyFont="0" applyAlignment="0" applyProtection="0"/>
    <xf numFmtId="0" fontId="208" fillId="50" borderId="40" applyNumberFormat="0" applyFont="0" applyAlignment="0" applyProtection="0"/>
    <xf numFmtId="0" fontId="208" fillId="50" borderId="40" applyNumberFormat="0" applyFont="0" applyAlignment="0" applyProtection="0"/>
    <xf numFmtId="0" fontId="208" fillId="50" borderId="40" applyNumberFormat="0" applyFont="0" applyAlignment="0" applyProtection="0"/>
    <xf numFmtId="0" fontId="6" fillId="99" borderId="26"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0" fontId="208" fillId="50" borderId="40" applyNumberFormat="0" applyFont="0" applyAlignment="0" applyProtection="0"/>
    <xf numFmtId="0" fontId="208"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99" borderId="26" applyNumberFormat="0" applyFont="0" applyAlignment="0" applyProtection="0"/>
    <xf numFmtId="0" fontId="50" fillId="50" borderId="40" applyNumberFormat="0" applyFont="0" applyAlignment="0" applyProtection="0"/>
    <xf numFmtId="0" fontId="6" fillId="99" borderId="26" applyNumberFormat="0" applyFont="0" applyAlignment="0" applyProtection="0"/>
    <xf numFmtId="0" fontId="50" fillId="50" borderId="40" applyNumberFormat="0" applyFont="0" applyAlignment="0" applyProtection="0"/>
    <xf numFmtId="0" fontId="6" fillId="99" borderId="26"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7"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7"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7"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7"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83" borderId="26" applyNumberForma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7"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237"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50" fillId="50" borderId="40" applyNumberFormat="0" applyFont="0" applyAlignment="0" applyProtection="0"/>
    <xf numFmtId="0" fontId="6" fillId="17" borderId="26" applyNumberFormat="0" applyFont="0" applyAlignment="0" applyProtection="0"/>
    <xf numFmtId="9" fontId="6" fillId="0" borderId="0" applyFill="0" applyBorder="0" applyAlignment="0" applyProtection="0"/>
    <xf numFmtId="9" fontId="172" fillId="0" borderId="0" applyFill="0" applyBorder="0" applyAlignment="0" applyProtection="0"/>
    <xf numFmtId="9" fontId="30" fillId="0" borderId="0" applyFill="0" applyBorder="0" applyAlignment="0" applyProtection="0"/>
    <xf numFmtId="9" fontId="6" fillId="0" borderId="0" applyFill="0" applyBorder="0" applyAlignment="0" applyProtection="0"/>
    <xf numFmtId="0" fontId="6" fillId="83" borderId="26" applyNumberFormat="0" applyAlignment="0" applyProtection="0"/>
    <xf numFmtId="0" fontId="11" fillId="17" borderId="26" applyNumberFormat="0" applyFont="0" applyAlignment="0" applyProtection="0"/>
    <xf numFmtId="0" fontId="6" fillId="17" borderId="26" applyNumberFormat="0" applyFont="0" applyAlignment="0" applyProtection="0"/>
    <xf numFmtId="0" fontId="30" fillId="83" borderId="26" applyNumberFormat="0" applyAlignment="0" applyProtection="0"/>
    <xf numFmtId="0" fontId="30" fillId="83" borderId="26" applyNumberFormat="0" applyAlignment="0" applyProtection="0"/>
    <xf numFmtId="0" fontId="6" fillId="17" borderId="26" applyNumberFormat="0" applyFont="0" applyAlignment="0" applyProtection="0"/>
    <xf numFmtId="0" fontId="11" fillId="17" borderId="26" applyNumberFormat="0" applyFont="0" applyAlignment="0" applyProtection="0"/>
    <xf numFmtId="0" fontId="6" fillId="17" borderId="26" applyNumberFormat="0" applyFont="0" applyAlignment="0" applyProtection="0"/>
    <xf numFmtId="0" fontId="153" fillId="0" borderId="0" applyNumberFormat="0" applyFill="0" applyBorder="0" applyAlignment="0" applyProtection="0"/>
    <xf numFmtId="0" fontId="83" fillId="111" borderId="21" applyNumberFormat="0" applyAlignment="0" applyProtection="0"/>
    <xf numFmtId="0" fontId="83" fillId="111" borderId="21" applyNumberFormat="0" applyAlignment="0" applyProtection="0"/>
    <xf numFmtId="0" fontId="83" fillId="111" borderId="21" applyNumberFormat="0" applyAlignment="0" applyProtection="0"/>
    <xf numFmtId="0" fontId="83" fillId="111" borderId="21" applyNumberFormat="0" applyAlignment="0" applyProtection="0"/>
    <xf numFmtId="0" fontId="236" fillId="31" borderId="37" applyNumberFormat="0" applyAlignment="0" applyProtection="0"/>
    <xf numFmtId="0" fontId="236" fillId="48" borderId="37" applyNumberFormat="0" applyAlignment="0" applyProtection="0"/>
    <xf numFmtId="0" fontId="236" fillId="31" borderId="37" applyNumberFormat="0" applyAlignment="0" applyProtection="0"/>
    <xf numFmtId="0" fontId="149" fillId="31" borderId="37" applyNumberFormat="0" applyAlignment="0" applyProtection="0"/>
    <xf numFmtId="0" fontId="83" fillId="112" borderId="21" applyNumberFormat="0" applyAlignment="0" applyProtection="0"/>
    <xf numFmtId="0" fontId="83" fillId="112" borderId="21" applyNumberFormat="0" applyAlignment="0" applyProtection="0"/>
    <xf numFmtId="0" fontId="83" fillId="112" borderId="21" applyNumberFormat="0" applyAlignment="0" applyProtection="0"/>
    <xf numFmtId="0" fontId="83" fillId="111" borderId="21" applyNumberFormat="0" applyAlignment="0" applyProtection="0"/>
    <xf numFmtId="0" fontId="83" fillId="111" borderId="21" applyNumberFormat="0" applyAlignment="0" applyProtection="0"/>
    <xf numFmtId="0" fontId="149" fillId="48" borderId="37" applyNumberFormat="0" applyAlignment="0" applyProtection="0"/>
    <xf numFmtId="0" fontId="149" fillId="31" borderId="37" applyNumberFormat="0" applyAlignment="0" applyProtection="0"/>
    <xf numFmtId="0" fontId="209" fillId="31" borderId="21" applyNumberFormat="0" applyAlignment="0" applyProtection="0"/>
    <xf numFmtId="0" fontId="83" fillId="111" borderId="21" applyNumberFormat="0" applyAlignment="0" applyProtection="0"/>
    <xf numFmtId="0" fontId="83" fillId="111" borderId="21" applyNumberFormat="0" applyAlignment="0" applyProtection="0"/>
    <xf numFmtId="0" fontId="209" fillId="31" borderId="21" applyNumberFormat="0" applyAlignment="0" applyProtection="0"/>
    <xf numFmtId="0" fontId="83" fillId="111" borderId="21" applyNumberFormat="0" applyAlignment="0" applyProtection="0"/>
    <xf numFmtId="0" fontId="83" fillId="111" borderId="21" applyNumberFormat="0" applyAlignment="0" applyProtection="0"/>
    <xf numFmtId="0" fontId="209" fillId="31" borderId="21" applyNumberFormat="0" applyAlignment="0" applyProtection="0"/>
    <xf numFmtId="0" fontId="83" fillId="111" borderId="21" applyNumberFormat="0" applyAlignment="0" applyProtection="0"/>
    <xf numFmtId="0" fontId="83" fillId="111" borderId="21" applyNumberFormat="0" applyAlignment="0" applyProtection="0"/>
    <xf numFmtId="0" fontId="83" fillId="34" borderId="21" applyNumberFormat="0" applyAlignment="0" applyProtection="0"/>
    <xf numFmtId="0" fontId="149" fillId="48" borderId="37" applyNumberFormat="0" applyAlignment="0" applyProtection="0"/>
    <xf numFmtId="0" fontId="83" fillId="34" borderId="21" applyNumberFormat="0" applyAlignment="0" applyProtection="0"/>
    <xf numFmtId="0" fontId="149" fillId="48" borderId="37"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4" fontId="210" fillId="0" borderId="0">
      <alignment vertical="top"/>
      <protection hidden="1"/>
    </xf>
    <xf numFmtId="0" fontId="237" fillId="0" borderId="0" applyProtection="0">
      <alignment horizontal="left" vertical="justify" wrapText="1"/>
    </xf>
    <xf numFmtId="0" fontId="178" fillId="0" borderId="0" applyBorder="0" applyProtection="0">
      <alignment vertical="top" wrapText="1"/>
    </xf>
    <xf numFmtId="0" fontId="211" fillId="0" borderId="0" applyFill="0">
      <alignment vertical="justify"/>
    </xf>
    <xf numFmtId="1" fontId="212" fillId="0" borderId="0" applyFill="0" applyBorder="0" applyAlignment="0" applyProtection="0">
      <alignment horizontal="center"/>
    </xf>
    <xf numFmtId="0" fontId="51" fillId="119" borderId="0" applyNumberFormat="0" applyBorder="0" applyAlignment="0" applyProtection="0"/>
    <xf numFmtId="0" fontId="51" fillId="119" borderId="0" applyNumberFormat="0" applyBorder="0" applyAlignment="0" applyProtection="0"/>
    <xf numFmtId="0" fontId="51" fillId="36" borderId="0" applyNumberFormat="0" applyBorder="0" applyAlignment="0" applyProtection="0"/>
    <xf numFmtId="0" fontId="51" fillId="119" borderId="0" applyNumberFormat="0" applyBorder="0" applyAlignment="0" applyProtection="0"/>
    <xf numFmtId="0" fontId="51" fillId="119" borderId="0" applyNumberFormat="0" applyBorder="0" applyAlignment="0" applyProtection="0"/>
    <xf numFmtId="0" fontId="51" fillId="36"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0" fontId="51" fillId="30" borderId="0" applyNumberFormat="0" applyBorder="0" applyAlignment="0" applyProtection="0"/>
    <xf numFmtId="0" fontId="51" fillId="107" borderId="0" applyNumberFormat="0" applyBorder="0" applyAlignment="0" applyProtection="0"/>
    <xf numFmtId="0" fontId="51" fillId="30" borderId="0" applyNumberFormat="0" applyBorder="0" applyAlignment="0" applyProtection="0"/>
    <xf numFmtId="0" fontId="51" fillId="120" borderId="0" applyNumberFormat="0" applyBorder="0" applyAlignment="0" applyProtection="0"/>
    <xf numFmtId="0" fontId="51" fillId="120" borderId="0" applyNumberFormat="0" applyBorder="0" applyAlignment="0" applyProtection="0"/>
    <xf numFmtId="0" fontId="51" fillId="37"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51" fillId="37" borderId="0" applyNumberFormat="0" applyBorder="0" applyAlignment="0" applyProtection="0"/>
    <xf numFmtId="0" fontId="51" fillId="89" borderId="0" applyNumberFormat="0" applyBorder="0" applyAlignment="0" applyProtection="0"/>
    <xf numFmtId="0" fontId="51" fillId="89" borderId="0" applyNumberFormat="0" applyBorder="0" applyAlignment="0" applyProtection="0"/>
    <xf numFmtId="0" fontId="51" fillId="24" borderId="0" applyNumberFormat="0" applyBorder="0" applyAlignment="0" applyProtection="0"/>
    <xf numFmtId="0" fontId="51" fillId="24"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51" fillId="25" borderId="0" applyNumberFormat="0" applyBorder="0" applyAlignment="0" applyProtection="0"/>
    <xf numFmtId="0" fontId="51" fillId="25" borderId="0" applyNumberFormat="0" applyBorder="0" applyAlignment="0" applyProtection="0"/>
    <xf numFmtId="0" fontId="51" fillId="121" borderId="0" applyNumberFormat="0" applyBorder="0" applyAlignment="0" applyProtection="0"/>
    <xf numFmtId="0" fontId="51" fillId="121" borderId="0" applyNumberFormat="0" applyBorder="0" applyAlignment="0" applyProtection="0"/>
    <xf numFmtId="0" fontId="51" fillId="27"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51" fillId="27" borderId="0" applyNumberFormat="0" applyBorder="0" applyAlignment="0" applyProtection="0"/>
    <xf numFmtId="0" fontId="101" fillId="0" borderId="52" applyNumberFormat="0" applyFill="0" applyAlignment="0" applyProtection="0"/>
    <xf numFmtId="0" fontId="56" fillId="113" borderId="15" applyNumberFormat="0" applyAlignment="0" applyProtection="0"/>
    <xf numFmtId="0" fontId="56" fillId="32" borderId="15" applyNumberFormat="0" applyAlignment="0" applyProtection="0"/>
    <xf numFmtId="0" fontId="56" fillId="32" borderId="15" applyNumberFormat="0" applyAlignment="0" applyProtection="0"/>
    <xf numFmtId="49" fontId="179" fillId="39" borderId="28">
      <alignment horizontal="center" vertical="top" wrapText="1"/>
    </xf>
    <xf numFmtId="49" fontId="179" fillId="117" borderId="53">
      <alignment horizontal="center" vertical="top" wrapText="1"/>
    </xf>
    <xf numFmtId="49" fontId="180" fillId="117" borderId="53">
      <alignment horizontal="center" vertical="top" wrapText="1"/>
    </xf>
    <xf numFmtId="49" fontId="179" fillId="117" borderId="53">
      <alignment horizontal="center" vertical="top" wrapText="1"/>
    </xf>
    <xf numFmtId="0" fontId="111" fillId="117" borderId="14" applyNumberFormat="0" applyAlignment="0" applyProtection="0"/>
    <xf numFmtId="0" fontId="111" fillId="117" borderId="14" applyNumberFormat="0" applyAlignment="0" applyProtection="0"/>
    <xf numFmtId="0" fontId="111" fillId="34" borderId="14" applyNumberFormat="0" applyAlignment="0" applyProtection="0"/>
    <xf numFmtId="0" fontId="181" fillId="117" borderId="14" applyNumberFormat="0" applyAlignment="0" applyProtection="0"/>
    <xf numFmtId="0" fontId="181" fillId="117" borderId="14" applyNumberFormat="0" applyAlignment="0" applyProtection="0"/>
    <xf numFmtId="0" fontId="111" fillId="34" borderId="14" applyNumberFormat="0" applyAlignment="0" applyProtection="0"/>
    <xf numFmtId="0" fontId="111" fillId="34" borderId="14" applyNumberFormat="0" applyAlignment="0" applyProtection="0"/>
    <xf numFmtId="4" fontId="203" fillId="0" borderId="0" applyProtection="0">
      <alignment horizontal="left"/>
      <protection locked="0"/>
    </xf>
    <xf numFmtId="0" fontId="119" fillId="0" borderId="0" applyNumberFormat="0" applyFill="0" applyBorder="0" applyAlignment="0" applyProtection="0"/>
    <xf numFmtId="4" fontId="6" fillId="0" borderId="54" applyAlignment="0"/>
    <xf numFmtId="4" fontId="6" fillId="0" borderId="54" applyAlignment="0"/>
    <xf numFmtId="4" fontId="6" fillId="0" borderId="54" applyAlignment="0"/>
    <xf numFmtId="4" fontId="6" fillId="0" borderId="54" applyAlignment="0"/>
    <xf numFmtId="4" fontId="6" fillId="0" borderId="54" applyAlignment="0"/>
    <xf numFmtId="4" fontId="6" fillId="0" borderId="54" applyAlignment="0"/>
    <xf numFmtId="4" fontId="6" fillId="0" borderId="54" applyAlignment="0"/>
    <xf numFmtId="49" fontId="213" fillId="0" borderId="0" applyNumberFormat="0" applyProtection="0">
      <alignment horizontal="right" vertical="top"/>
      <protection locked="0"/>
    </xf>
    <xf numFmtId="0" fontId="54" fillId="76" borderId="0" applyNumberFormat="0" applyBorder="0" applyAlignment="0" applyProtection="0"/>
    <xf numFmtId="0" fontId="54" fillId="76" borderId="0" applyNumberFormat="0" applyBorder="0" applyAlignment="0" applyProtection="0"/>
    <xf numFmtId="0" fontId="54" fillId="10" borderId="0" applyNumberFormat="0" applyBorder="0" applyAlignment="0" applyProtection="0"/>
    <xf numFmtId="0" fontId="54" fillId="76" borderId="0" applyNumberFormat="0" applyBorder="0" applyAlignment="0" applyProtection="0"/>
    <xf numFmtId="0" fontId="54" fillId="76" borderId="0" applyNumberFormat="0" applyBorder="0" applyAlignment="0" applyProtection="0"/>
    <xf numFmtId="0" fontId="54" fillId="10" borderId="0" applyNumberFormat="0" applyBorder="0" applyAlignment="0" applyProtection="0"/>
    <xf numFmtId="0" fontId="160" fillId="0" borderId="0"/>
    <xf numFmtId="0" fontId="30" fillId="0" borderId="0"/>
    <xf numFmtId="0" fontId="161" fillId="0" borderId="0"/>
    <xf numFmtId="0" fontId="214" fillId="0" borderId="0"/>
    <xf numFmtId="0" fontId="26" fillId="0" borderId="0"/>
    <xf numFmtId="0" fontId="26" fillId="0" borderId="0"/>
    <xf numFmtId="0" fontId="184" fillId="0" borderId="0"/>
    <xf numFmtId="0" fontId="117" fillId="0" borderId="0"/>
    <xf numFmtId="0" fontId="215" fillId="0" borderId="0"/>
    <xf numFmtId="0" fontId="117" fillId="0" borderId="0"/>
    <xf numFmtId="0" fontId="117" fillId="0" borderId="0"/>
    <xf numFmtId="0" fontId="215" fillId="0" borderId="0"/>
    <xf numFmtId="0" fontId="215" fillId="0" borderId="0"/>
    <xf numFmtId="0" fontId="215" fillId="0" borderId="0"/>
    <xf numFmtId="0" fontId="117" fillId="0" borderId="0"/>
    <xf numFmtId="0" fontId="117" fillId="0" borderId="0"/>
    <xf numFmtId="0" fontId="117" fillId="0" borderId="0"/>
    <xf numFmtId="0" fontId="117" fillId="0" borderId="0"/>
    <xf numFmtId="0" fontId="117" fillId="0" borderId="0"/>
    <xf numFmtId="0" fontId="117" fillId="0" borderId="0"/>
    <xf numFmtId="0" fontId="30" fillId="0" borderId="0"/>
    <xf numFmtId="0" fontId="119" fillId="0" borderId="0" applyNumberFormat="0" applyFill="0" applyBorder="0" applyAlignment="0" applyProtection="0"/>
    <xf numFmtId="0" fontId="119" fillId="0" borderId="0" applyNumberFormat="0" applyFill="0" applyBorder="0" applyAlignment="0" applyProtection="0"/>
    <xf numFmtId="0" fontId="216" fillId="0" borderId="0" applyNumberFormat="0" applyFill="0" applyBorder="0" applyAlignment="0" applyProtection="0"/>
    <xf numFmtId="0" fontId="216" fillId="0" borderId="0" applyNumberFormat="0" applyFill="0" applyBorder="0" applyAlignment="0" applyProtection="0"/>
    <xf numFmtId="0" fontId="216" fillId="0" borderId="0" applyNumberFormat="0" applyFill="0" applyBorder="0" applyAlignment="0" applyProtection="0"/>
    <xf numFmtId="0" fontId="238"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86" fillId="0" borderId="0" applyNumberFormat="0" applyFill="0" applyBorder="0" applyAlignment="0" applyProtection="0"/>
    <xf numFmtId="0" fontId="119" fillId="0" borderId="0" applyNumberFormat="0" applyFill="0" applyBorder="0" applyAlignment="0" applyProtection="0"/>
    <xf numFmtId="0" fontId="86" fillId="0" borderId="0" applyNumberFormat="0" applyFill="0" applyBorder="0" applyAlignment="0" applyProtection="0"/>
    <xf numFmtId="0" fontId="119" fillId="0" borderId="0" applyNumberFormat="0" applyFill="0" applyBorder="0" applyAlignment="0" applyProtection="0"/>
    <xf numFmtId="0" fontId="86"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43"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143" fillId="0" borderId="0" applyNumberFormat="0" applyFill="0" applyBorder="0" applyAlignment="0" applyProtection="0"/>
    <xf numFmtId="0" fontId="120" fillId="0" borderId="55" applyNumberFormat="0" applyFill="0" applyAlignment="0" applyProtection="0"/>
    <xf numFmtId="0" fontId="120" fillId="0" borderId="55" applyNumberFormat="0" applyFill="0" applyAlignment="0" applyProtection="0"/>
    <xf numFmtId="0" fontId="120" fillId="0" borderId="55" applyNumberFormat="0" applyFill="0" applyAlignment="0" applyProtection="0"/>
    <xf numFmtId="0" fontId="239" fillId="0" borderId="31" applyNumberFormat="0" applyFill="0" applyAlignment="0" applyProtection="0"/>
    <xf numFmtId="0" fontId="155" fillId="0" borderId="31" applyNumberFormat="0" applyFill="0" applyAlignment="0" applyProtection="0"/>
    <xf numFmtId="0" fontId="239" fillId="0" borderId="31" applyNumberFormat="0" applyFill="0" applyAlignment="0" applyProtection="0"/>
    <xf numFmtId="0" fontId="239" fillId="0" borderId="41" applyNumberFormat="0" applyFill="0" applyAlignment="0" applyProtection="0"/>
    <xf numFmtId="0" fontId="239" fillId="0" borderId="31" applyNumberFormat="0" applyFill="0" applyAlignment="0" applyProtection="0"/>
    <xf numFmtId="0" fontId="239" fillId="0" borderId="41" applyNumberFormat="0" applyFill="0" applyAlignment="0" applyProtection="0"/>
    <xf numFmtId="0" fontId="155" fillId="0" borderId="31" applyNumberFormat="0" applyFill="0" applyAlignment="0" applyProtection="0"/>
    <xf numFmtId="0" fontId="155" fillId="0" borderId="31" applyNumberFormat="0" applyFill="0" applyAlignment="0" applyProtection="0"/>
    <xf numFmtId="0" fontId="120" fillId="0" borderId="56" applyNumberFormat="0" applyFill="0" applyAlignment="0" applyProtection="0"/>
    <xf numFmtId="0" fontId="120" fillId="0" borderId="56" applyNumberFormat="0" applyFill="0" applyAlignment="0" applyProtection="0"/>
    <xf numFmtId="0" fontId="120" fillId="0" borderId="56" applyNumberFormat="0" applyFill="0" applyAlignment="0" applyProtection="0"/>
    <xf numFmtId="0" fontId="120" fillId="0" borderId="55" applyNumberFormat="0" applyFill="0" applyAlignment="0" applyProtection="0"/>
    <xf numFmtId="0" fontId="155" fillId="0" borderId="31" applyNumberFormat="0" applyFill="0" applyAlignment="0" applyProtection="0"/>
    <xf numFmtId="0" fontId="155" fillId="0" borderId="41" applyNumberFormat="0" applyFill="0" applyAlignment="0" applyProtection="0"/>
    <xf numFmtId="0" fontId="217" fillId="0" borderId="31" applyNumberFormat="0" applyFill="0" applyAlignment="0" applyProtection="0"/>
    <xf numFmtId="0" fontId="120" fillId="0" borderId="55" applyNumberFormat="0" applyFill="0" applyAlignment="0" applyProtection="0"/>
    <xf numFmtId="0" fontId="217" fillId="0" borderId="31" applyNumberFormat="0" applyFill="0" applyAlignment="0" applyProtection="0"/>
    <xf numFmtId="0" fontId="120" fillId="0" borderId="55" applyNumberFormat="0" applyFill="0" applyAlignment="0" applyProtection="0"/>
    <xf numFmtId="0" fontId="217" fillId="0" borderId="31" applyNumberFormat="0" applyFill="0" applyAlignment="0" applyProtection="0"/>
    <xf numFmtId="0" fontId="120" fillId="0" borderId="55" applyNumberFormat="0" applyFill="0" applyAlignment="0" applyProtection="0"/>
    <xf numFmtId="0" fontId="120" fillId="0" borderId="32" applyNumberFormat="0" applyFill="0" applyAlignment="0" applyProtection="0"/>
    <xf numFmtId="0" fontId="155" fillId="0" borderId="41" applyNumberFormat="0" applyFill="0" applyAlignment="0" applyProtection="0"/>
    <xf numFmtId="0" fontId="120" fillId="0" borderId="32" applyNumberFormat="0" applyFill="0" applyAlignment="0" applyProtection="0"/>
    <xf numFmtId="0" fontId="155" fillId="0" borderId="41" applyNumberFormat="0" applyFill="0" applyAlignment="0" applyProtection="0"/>
    <xf numFmtId="228" fontId="50"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6" fillId="0" borderId="0" applyFill="0" applyBorder="0" applyAlignment="0" applyProtection="0"/>
    <xf numFmtId="228" fontId="6" fillId="0" borderId="0" applyFill="0" applyBorder="0" applyAlignment="0" applyProtection="0"/>
    <xf numFmtId="228" fontId="50"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6" fillId="0" borderId="0" applyFill="0" applyBorder="0" applyAlignment="0" applyProtection="0"/>
    <xf numFmtId="228" fontId="164" fillId="0" borderId="0" applyFill="0" applyBorder="0" applyAlignment="0" applyProtection="0"/>
    <xf numFmtId="228" fontId="6" fillId="0" borderId="0" applyFill="0" applyBorder="0" applyAlignment="0" applyProtection="0"/>
    <xf numFmtId="228" fontId="6" fillId="0" borderId="0" applyFill="0" applyBorder="0" applyAlignment="0" applyProtection="0"/>
    <xf numFmtId="228" fontId="6"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30"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228" fontId="50" fillId="0" borderId="0" applyFill="0" applyBorder="0" applyAlignment="0" applyProtection="0"/>
    <xf numFmtId="228" fontId="164" fillId="0" borderId="0" applyFill="0" applyBorder="0" applyAlignment="0" applyProtection="0"/>
    <xf numFmtId="0" fontId="6" fillId="0" borderId="0"/>
    <xf numFmtId="0" fontId="6" fillId="0" borderId="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6"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72" fillId="0" borderId="0" applyFill="0" applyBorder="0" applyAlignment="0" applyProtection="0"/>
    <xf numFmtId="227" fontId="6"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72" fillId="0" borderId="0" applyFill="0" applyBorder="0" applyAlignment="0" applyProtection="0"/>
    <xf numFmtId="227" fontId="6"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72" fillId="0" borderId="0" applyFill="0" applyBorder="0" applyAlignment="0" applyProtection="0"/>
    <xf numFmtId="227" fontId="6" fillId="0" borderId="0" applyFill="0" applyBorder="0" applyAlignment="0" applyProtection="0"/>
    <xf numFmtId="227" fontId="172"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6" fillId="0" borderId="0" applyFill="0" applyBorder="0" applyAlignment="0" applyProtection="0"/>
    <xf numFmtId="227" fontId="172"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30" fontId="50" fillId="0" borderId="0" applyFill="0" applyBorder="0" applyAlignment="0" applyProtection="0"/>
    <xf numFmtId="227"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27" fontId="30" fillId="0" borderId="0" applyFill="0" applyBorder="0" applyAlignment="0" applyProtection="0"/>
    <xf numFmtId="230" fontId="164" fillId="0" borderId="0" applyFill="0" applyBorder="0" applyAlignment="0" applyProtection="0"/>
    <xf numFmtId="227"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27" fontId="164" fillId="0" borderId="0" applyFill="0" applyBorder="0" applyAlignment="0" applyProtection="0"/>
    <xf numFmtId="230"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31" fontId="30" fillId="0" borderId="0" applyFill="0" applyBorder="0" applyAlignment="0" applyProtection="0"/>
    <xf numFmtId="231" fontId="30" fillId="0" borderId="0" applyFill="0" applyBorder="0" applyAlignment="0" applyProtection="0"/>
    <xf numFmtId="231" fontId="30" fillId="0" borderId="0" applyFill="0" applyBorder="0" applyAlignment="0" applyProtection="0"/>
    <xf numFmtId="231" fontId="3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27" fontId="6" fillId="0" borderId="0" applyFill="0" applyBorder="0" applyAlignment="0" applyProtection="0"/>
    <xf numFmtId="230" fontId="164" fillId="0" borderId="0" applyFill="0" applyBorder="0" applyAlignment="0" applyProtection="0"/>
    <xf numFmtId="14" fontId="3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14" fontId="3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31" fontId="3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30" fontId="50" fillId="0" borderId="0" applyFill="0" applyBorder="0" applyAlignment="0" applyProtection="0"/>
    <xf numFmtId="230" fontId="50" fillId="0" borderId="0" applyFill="0" applyBorder="0" applyAlignment="0" applyProtection="0"/>
    <xf numFmtId="230" fontId="164" fillId="0" borderId="0" applyFill="0" applyBorder="0" applyAlignment="0" applyProtection="0"/>
    <xf numFmtId="230" fontId="164"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227" fontId="164" fillId="0" borderId="0" applyFill="0" applyBorder="0" applyAlignment="0" applyProtection="0"/>
    <xf numFmtId="227" fontId="50" fillId="0" borderId="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1" fillId="14" borderId="14" applyNumberFormat="0" applyAlignment="0" applyProtection="0"/>
    <xf numFmtId="0" fontId="6" fillId="0" borderId="0"/>
    <xf numFmtId="0" fontId="81" fillId="14" borderId="14" applyNumberFormat="0" applyAlignment="0" applyProtection="0"/>
    <xf numFmtId="0" fontId="81" fillId="14" borderId="14" applyNumberFormat="0" applyAlignment="0" applyProtection="0"/>
    <xf numFmtId="0" fontId="6" fillId="0" borderId="0"/>
    <xf numFmtId="0" fontId="120" fillId="0" borderId="32" applyNumberFormat="0" applyFill="0" applyAlignment="0" applyProtection="0"/>
    <xf numFmtId="0" fontId="120" fillId="0" borderId="32" applyNumberFormat="0" applyFill="0" applyAlignment="0" applyProtection="0"/>
    <xf numFmtId="0" fontId="6" fillId="0" borderId="0"/>
    <xf numFmtId="0" fontId="6" fillId="0" borderId="0"/>
    <xf numFmtId="0" fontId="240"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6" fillId="0" borderId="0"/>
    <xf numFmtId="0" fontId="202" fillId="0" borderId="0" applyNumberFormat="0" applyFill="0" applyBorder="0" applyAlignment="0" applyProtection="0"/>
    <xf numFmtId="0" fontId="6" fillId="0" borderId="0"/>
    <xf numFmtId="0" fontId="202" fillId="0" borderId="0" applyNumberFormat="0" applyFill="0" applyBorder="0" applyAlignment="0" applyProtection="0"/>
    <xf numFmtId="0" fontId="6" fillId="0" borderId="0"/>
    <xf numFmtId="0" fontId="202" fillId="0" borderId="0" applyNumberFormat="0" applyFill="0" applyBorder="0" applyAlignment="0" applyProtection="0"/>
    <xf numFmtId="0" fontId="6" fillId="0" borderId="0"/>
    <xf numFmtId="3" fontId="218" fillId="0" borderId="0"/>
    <xf numFmtId="0" fontId="51" fillId="95" borderId="0" applyNumberFormat="0" applyBorder="0" applyAlignment="0" applyProtection="0"/>
    <xf numFmtId="0" fontId="51" fillId="95" borderId="0" applyNumberFormat="0" applyBorder="0" applyAlignment="0" applyProtection="0"/>
    <xf numFmtId="0" fontId="51" fillId="93" borderId="0" applyNumberFormat="0" applyBorder="0" applyAlignment="0" applyProtection="0"/>
    <xf numFmtId="0" fontId="51" fillId="93" borderId="0" applyNumberFormat="0" applyBorder="0" applyAlignment="0" applyProtection="0"/>
    <xf numFmtId="0" fontId="51" fillId="94" borderId="0" applyNumberFormat="0" applyBorder="0" applyAlignment="0" applyProtection="0"/>
    <xf numFmtId="0" fontId="51" fillId="94" borderId="0" applyNumberFormat="0" applyBorder="0" applyAlignment="0" applyProtection="0"/>
    <xf numFmtId="0" fontId="51" fillId="104" borderId="0" applyNumberFormat="0" applyBorder="0" applyAlignment="0" applyProtection="0"/>
    <xf numFmtId="0" fontId="51" fillId="104" borderId="0" applyNumberFormat="0" applyBorder="0" applyAlignment="0" applyProtection="0"/>
    <xf numFmtId="0" fontId="51" fillId="90" borderId="0" applyNumberFormat="0" applyBorder="0" applyAlignment="0" applyProtection="0"/>
    <xf numFmtId="0" fontId="51" fillId="90" borderId="0" applyNumberFormat="0" applyBorder="0" applyAlignment="0" applyProtection="0"/>
    <xf numFmtId="0" fontId="51" fillId="107" borderId="0" applyNumberFormat="0" applyBorder="0" applyAlignment="0" applyProtection="0"/>
    <xf numFmtId="0" fontId="51" fillId="107" borderId="0" applyNumberFormat="0" applyBorder="0" applyAlignment="0" applyProtection="0"/>
    <xf numFmtId="164" fontId="6" fillId="0" borderId="0" applyFill="0" applyBorder="0" applyAlignment="0" applyProtection="0"/>
    <xf numFmtId="164" fontId="6" fillId="0" borderId="0" applyFill="0" applyBorder="0" applyAlignment="0" applyProtection="0"/>
    <xf numFmtId="164" fontId="6" fillId="0" borderId="0" applyFill="0" applyBorder="0" applyAlignment="0" applyProtection="0"/>
    <xf numFmtId="0" fontId="51" fillId="107" borderId="0" applyNumberFormat="0" applyBorder="0" applyAlignment="0" applyProtection="0"/>
    <xf numFmtId="0" fontId="51" fillId="90" borderId="0" applyNumberFormat="0" applyBorder="0" applyAlignment="0" applyProtection="0"/>
    <xf numFmtId="0" fontId="51" fillId="104" borderId="0" applyNumberFormat="0" applyBorder="0" applyAlignment="0" applyProtection="0"/>
    <xf numFmtId="0" fontId="51" fillId="94" borderId="0" applyNumberFormat="0" applyBorder="0" applyAlignment="0" applyProtection="0"/>
    <xf numFmtId="0" fontId="51" fillId="93" borderId="0" applyNumberFormat="0" applyBorder="0" applyAlignment="0" applyProtection="0"/>
    <xf numFmtId="0" fontId="51" fillId="95" borderId="0" applyNumberFormat="0" applyBorder="0" applyAlignment="0" applyProtection="0"/>
    <xf numFmtId="0" fontId="11" fillId="0" borderId="0"/>
    <xf numFmtId="0" fontId="11" fillId="0" borderId="0"/>
    <xf numFmtId="0" fontId="58" fillId="0" borderId="0"/>
    <xf numFmtId="179" fontId="259" fillId="0" borderId="0" applyFont="0" applyFill="0" applyBorder="0" applyAlignment="0" applyProtection="0"/>
    <xf numFmtId="0" fontId="30" fillId="0" borderId="0"/>
    <xf numFmtId="0" fontId="11" fillId="0" borderId="0"/>
    <xf numFmtId="0" fontId="265" fillId="0" borderId="0" applyNumberFormat="0" applyFill="0" applyBorder="0" applyAlignment="0" applyProtection="0"/>
    <xf numFmtId="227" fontId="6" fillId="0" borderId="0" applyFill="0" applyBorder="0" applyAlignment="0" applyProtection="0"/>
    <xf numFmtId="37" fontId="190" fillId="0" borderId="0"/>
    <xf numFmtId="0" fontId="1" fillId="0" borderId="0"/>
    <xf numFmtId="164" fontId="270" fillId="0" borderId="0" applyFill="0" applyBorder="0" applyAlignment="0" applyProtection="0"/>
    <xf numFmtId="0" fontId="30" fillId="0" borderId="0"/>
  </cellStyleXfs>
  <cellXfs count="1149">
    <xf numFmtId="0" fontId="0" fillId="0" borderId="0" xfId="0"/>
    <xf numFmtId="4" fontId="32" fillId="0" borderId="0" xfId="16" applyNumberFormat="1" applyFont="1" applyFill="1" applyBorder="1" applyAlignment="1" applyProtection="1">
      <alignment horizontal="right" vertical="center"/>
    </xf>
    <xf numFmtId="167" fontId="32" fillId="0" borderId="0" xfId="4" applyNumberFormat="1" applyFont="1" applyFill="1" applyBorder="1" applyAlignment="1">
      <alignment horizontal="right" vertical="center"/>
    </xf>
    <xf numFmtId="2" fontId="7" fillId="0" borderId="2" xfId="4" applyNumberFormat="1" applyFont="1" applyFill="1" applyBorder="1" applyAlignment="1">
      <alignment horizontal="left" vertical="top"/>
    </xf>
    <xf numFmtId="49" fontId="8" fillId="0" borderId="2" xfId="4" applyNumberFormat="1" applyFont="1" applyFill="1" applyBorder="1" applyAlignment="1">
      <alignment horizontal="left" vertical="top"/>
    </xf>
    <xf numFmtId="166" fontId="9" fillId="0" borderId="2" xfId="4" applyNumberFormat="1" applyFont="1" applyFill="1" applyBorder="1"/>
    <xf numFmtId="166" fontId="9" fillId="0" borderId="2" xfId="4" applyNumberFormat="1" applyFont="1" applyFill="1" applyBorder="1" applyAlignment="1"/>
    <xf numFmtId="0" fontId="6" fillId="0" borderId="2" xfId="5" applyFont="1" applyFill="1" applyBorder="1"/>
    <xf numFmtId="49" fontId="10" fillId="0" borderId="0" xfId="6" applyNumberFormat="1" applyFont="1" applyFill="1" applyBorder="1" applyProtection="1"/>
    <xf numFmtId="167" fontId="10" fillId="0" borderId="0" xfId="6" applyNumberFormat="1" applyFont="1" applyFill="1" applyBorder="1" applyAlignment="1" applyProtection="1">
      <alignment horizontal="justify"/>
    </xf>
    <xf numFmtId="4" fontId="10" fillId="0" borderId="0" xfId="6" applyNumberFormat="1" applyFont="1" applyFill="1" applyBorder="1" applyAlignment="1" applyProtection="1">
      <alignment horizontal="right"/>
    </xf>
    <xf numFmtId="4" fontId="12" fillId="0" borderId="0" xfId="7" applyNumberFormat="1" applyFont="1" applyFill="1" applyBorder="1" applyAlignment="1" applyProtection="1">
      <alignment horizontal="center"/>
    </xf>
    <xf numFmtId="4" fontId="13" fillId="0" borderId="0" xfId="8" applyNumberFormat="1" applyFont="1" applyFill="1" applyBorder="1" applyAlignment="1" applyProtection="1">
      <alignment horizontal="left" vertical="top"/>
    </xf>
    <xf numFmtId="0" fontId="6" fillId="0" borderId="0" xfId="5" applyFont="1" applyFill="1" applyBorder="1"/>
    <xf numFmtId="0" fontId="6" fillId="0" borderId="0" xfId="5" applyFont="1" applyFill="1"/>
    <xf numFmtId="4" fontId="10" fillId="0" borderId="0" xfId="7" applyNumberFormat="1" applyFont="1" applyFill="1" applyBorder="1" applyAlignment="1" applyProtection="1">
      <alignment horizontal="center"/>
    </xf>
    <xf numFmtId="4" fontId="13" fillId="0" borderId="0" xfId="8" applyNumberFormat="1" applyFont="1" applyFill="1" applyBorder="1" applyAlignment="1" applyProtection="1">
      <alignment horizontal="left" vertical="top" wrapText="1"/>
    </xf>
    <xf numFmtId="0" fontId="16" fillId="0" borderId="0" xfId="0" applyFont="1" applyFill="1" applyAlignment="1">
      <alignment wrapText="1"/>
    </xf>
    <xf numFmtId="0" fontId="18" fillId="0" borderId="0" xfId="5" applyFont="1" applyFill="1" applyBorder="1"/>
    <xf numFmtId="0" fontId="18" fillId="0" borderId="0" xfId="5" applyFont="1" applyFill="1"/>
    <xf numFmtId="2" fontId="13" fillId="0" borderId="0" xfId="8" applyNumberFormat="1" applyFont="1" applyFill="1" applyBorder="1" applyAlignment="1" applyProtection="1">
      <alignment horizontal="left" vertical="top" wrapText="1"/>
    </xf>
    <xf numFmtId="0" fontId="6" fillId="0" borderId="0" xfId="5" applyFont="1" applyFill="1" applyBorder="1" applyAlignment="1">
      <alignment vertical="top"/>
    </xf>
    <xf numFmtId="0" fontId="6" fillId="0" borderId="0" xfId="5" applyFont="1" applyFill="1" applyAlignment="1">
      <alignment vertical="top"/>
    </xf>
    <xf numFmtId="167" fontId="15" fillId="0" borderId="0" xfId="11" applyNumberFormat="1" applyFont="1" applyFill="1" applyAlignment="1" applyProtection="1">
      <alignment horizontal="left" vertical="center" wrapText="1"/>
    </xf>
    <xf numFmtId="0" fontId="21" fillId="0" borderId="0" xfId="12" applyFont="1" applyFill="1" applyAlignment="1" applyProtection="1">
      <alignment vertical="center" wrapText="1"/>
    </xf>
    <xf numFmtId="2" fontId="17" fillId="0" borderId="0" xfId="8" applyNumberFormat="1" applyFont="1" applyFill="1" applyBorder="1" applyAlignment="1" applyProtection="1">
      <alignment horizontal="left" vertical="top" wrapText="1"/>
    </xf>
    <xf numFmtId="0" fontId="16" fillId="0" borderId="0" xfId="0" applyFont="1" applyFill="1" applyAlignment="1">
      <alignment vertical="top" wrapText="1"/>
    </xf>
    <xf numFmtId="49" fontId="15" fillId="0" borderId="0" xfId="11" applyNumberFormat="1" applyFont="1" applyFill="1" applyBorder="1" applyAlignment="1" applyProtection="1">
      <alignment horizontal="left" vertical="center" wrapText="1"/>
    </xf>
    <xf numFmtId="4" fontId="13" fillId="0" borderId="0" xfId="8" applyNumberFormat="1" applyFont="1" applyFill="1" applyBorder="1" applyAlignment="1" applyProtection="1">
      <alignment horizontal="left"/>
    </xf>
    <xf numFmtId="2" fontId="22" fillId="0" borderId="0" xfId="13" applyNumberFormat="1" applyFont="1" applyFill="1" applyBorder="1" applyAlignment="1">
      <alignment vertical="center"/>
    </xf>
    <xf numFmtId="166" fontId="21" fillId="0" borderId="0" xfId="13" applyNumberFormat="1" applyFont="1" applyFill="1" applyBorder="1" applyAlignment="1">
      <alignment vertical="top"/>
    </xf>
    <xf numFmtId="166" fontId="23" fillId="0" borderId="0" xfId="13" applyNumberFormat="1" applyFont="1" applyFill="1" applyBorder="1" applyAlignment="1">
      <alignment vertical="center"/>
    </xf>
    <xf numFmtId="49" fontId="24" fillId="0" borderId="3" xfId="14" applyNumberFormat="1" applyFont="1" applyFill="1" applyBorder="1" applyAlignment="1" applyProtection="1">
      <alignment vertical="center"/>
    </xf>
    <xf numFmtId="167" fontId="25" fillId="0" borderId="3" xfId="6" applyNumberFormat="1" applyFont="1" applyFill="1" applyBorder="1" applyAlignment="1" applyProtection="1">
      <alignment vertical="center"/>
    </xf>
    <xf numFmtId="4" fontId="25" fillId="0" borderId="3" xfId="14" applyNumberFormat="1" applyFont="1" applyFill="1" applyBorder="1" applyAlignment="1" applyProtection="1">
      <alignment horizontal="right" vertical="center"/>
    </xf>
    <xf numFmtId="4" fontId="24" fillId="0" borderId="3" xfId="14" applyNumberFormat="1" applyFont="1" applyFill="1" applyBorder="1" applyAlignment="1" applyProtection="1">
      <alignment horizontal="right" vertical="center"/>
    </xf>
    <xf numFmtId="4" fontId="24" fillId="0" borderId="0" xfId="14" applyNumberFormat="1" applyFont="1" applyFill="1" applyBorder="1" applyAlignment="1" applyProtection="1">
      <alignment horizontal="right"/>
    </xf>
    <xf numFmtId="0" fontId="6" fillId="0" borderId="0" xfId="13" applyFont="1" applyFill="1"/>
    <xf numFmtId="0" fontId="6" fillId="0" borderId="0" xfId="13" applyFont="1" applyFill="1" applyBorder="1"/>
    <xf numFmtId="49" fontId="12" fillId="0" borderId="0" xfId="14" applyNumberFormat="1" applyFont="1" applyFill="1" applyBorder="1" applyAlignment="1" applyProtection="1">
      <alignment vertical="top" wrapText="1"/>
    </xf>
    <xf numFmtId="167" fontId="12" fillId="0" borderId="0" xfId="14" applyNumberFormat="1" applyFont="1" applyFill="1" applyBorder="1" applyAlignment="1" applyProtection="1">
      <alignment vertical="top" wrapText="1"/>
    </xf>
    <xf numFmtId="4" fontId="12" fillId="0" borderId="0" xfId="14" applyNumberFormat="1" applyFont="1" applyFill="1" applyBorder="1" applyAlignment="1" applyProtection="1">
      <alignment horizontal="right"/>
    </xf>
    <xf numFmtId="49" fontId="13" fillId="0" borderId="0" xfId="14" applyNumberFormat="1" applyFont="1" applyFill="1" applyBorder="1" applyAlignment="1" applyProtection="1">
      <alignment horizontal="center" vertical="center" wrapText="1"/>
    </xf>
    <xf numFmtId="4" fontId="13" fillId="0" borderId="0" xfId="15" applyNumberFormat="1" applyFont="1" applyFill="1" applyBorder="1" applyAlignment="1" applyProtection="1">
      <alignment horizontal="right" vertical="center"/>
    </xf>
    <xf numFmtId="4" fontId="13" fillId="0" borderId="0" xfId="6" applyNumberFormat="1" applyFont="1" applyFill="1" applyBorder="1" applyAlignment="1" applyProtection="1">
      <alignment horizontal="right" vertical="center" wrapText="1"/>
    </xf>
    <xf numFmtId="0" fontId="18" fillId="0" borderId="0" xfId="13" applyFont="1" applyFill="1" applyAlignment="1">
      <alignment vertical="center"/>
    </xf>
    <xf numFmtId="0" fontId="18" fillId="0" borderId="0" xfId="13" applyFont="1" applyFill="1" applyBorder="1" applyAlignment="1">
      <alignment vertical="center"/>
    </xf>
    <xf numFmtId="167" fontId="13" fillId="0" borderId="0" xfId="7" applyNumberFormat="1" applyFont="1" applyFill="1" applyBorder="1" applyAlignment="1" applyProtection="1">
      <alignment vertical="top"/>
    </xf>
    <xf numFmtId="167" fontId="13" fillId="0" borderId="0" xfId="7" applyNumberFormat="1" applyFont="1" applyFill="1" applyBorder="1" applyAlignment="1" applyProtection="1">
      <alignment horizontal="left" vertical="top" wrapText="1"/>
    </xf>
    <xf numFmtId="4" fontId="13" fillId="0" borderId="0" xfId="14" applyNumberFormat="1" applyFont="1" applyFill="1" applyBorder="1" applyAlignment="1" applyProtection="1">
      <alignment horizontal="right"/>
    </xf>
    <xf numFmtId="4" fontId="13" fillId="0" borderId="0" xfId="7" applyNumberFormat="1" applyFont="1" applyFill="1" applyBorder="1" applyAlignment="1" applyProtection="1">
      <alignment horizontal="right"/>
    </xf>
    <xf numFmtId="0" fontId="18" fillId="0" borderId="0" xfId="13" applyFont="1" applyFill="1"/>
    <xf numFmtId="0" fontId="18" fillId="0" borderId="0" xfId="13" applyFont="1" applyFill="1" applyBorder="1"/>
    <xf numFmtId="4" fontId="13" fillId="0" borderId="0" xfId="16" applyNumberFormat="1" applyFont="1" applyFill="1" applyBorder="1" applyAlignment="1" applyProtection="1">
      <alignment horizontal="right"/>
    </xf>
    <xf numFmtId="167" fontId="13" fillId="0" borderId="0" xfId="16" applyNumberFormat="1" applyFont="1" applyFill="1" applyBorder="1" applyProtection="1"/>
    <xf numFmtId="4" fontId="27" fillId="0" borderId="0" xfId="16" applyNumberFormat="1" applyFont="1" applyFill="1" applyBorder="1" applyAlignment="1" applyProtection="1">
      <alignment horizontal="right"/>
    </xf>
    <xf numFmtId="4" fontId="27" fillId="0" borderId="0" xfId="15" applyNumberFormat="1" applyFont="1" applyFill="1" applyBorder="1" applyAlignment="1" applyProtection="1">
      <alignment horizontal="right" vertical="center"/>
    </xf>
    <xf numFmtId="4" fontId="13" fillId="0" borderId="5" xfId="16" applyNumberFormat="1" applyFont="1" applyFill="1" applyBorder="1" applyAlignment="1" applyProtection="1">
      <alignment horizontal="right"/>
    </xf>
    <xf numFmtId="167" fontId="13" fillId="0" borderId="5" xfId="16" applyNumberFormat="1" applyFont="1" applyFill="1" applyBorder="1" applyProtection="1"/>
    <xf numFmtId="0" fontId="6" fillId="0" borderId="0" xfId="13" applyFont="1" applyFill="1" applyBorder="1" applyAlignment="1">
      <alignment vertical="center"/>
    </xf>
    <xf numFmtId="4" fontId="31" fillId="0" borderId="8" xfId="16" applyNumberFormat="1" applyFont="1" applyFill="1" applyBorder="1" applyAlignment="1" applyProtection="1">
      <alignment horizontal="right" vertical="center"/>
    </xf>
    <xf numFmtId="4" fontId="31" fillId="0" borderId="0" xfId="16" applyNumberFormat="1" applyFont="1" applyFill="1" applyBorder="1" applyAlignment="1" applyProtection="1">
      <alignment horizontal="right" vertical="center"/>
    </xf>
    <xf numFmtId="166" fontId="14" fillId="0" borderId="0" xfId="20" applyNumberFormat="1" applyFont="1" applyFill="1"/>
    <xf numFmtId="166" fontId="14" fillId="0" borderId="0" xfId="20" applyNumberFormat="1" applyFont="1" applyFill="1" applyBorder="1"/>
    <xf numFmtId="167" fontId="32" fillId="0" borderId="0" xfId="16" applyNumberFormat="1" applyFont="1" applyFill="1" applyBorder="1" applyAlignment="1" applyProtection="1">
      <alignment horizontal="center" vertical="center"/>
    </xf>
    <xf numFmtId="4" fontId="32" fillId="0" borderId="0" xfId="15" applyNumberFormat="1" applyFont="1" applyFill="1" applyBorder="1" applyAlignment="1" applyProtection="1">
      <alignment horizontal="right" vertical="center" wrapText="1"/>
    </xf>
    <xf numFmtId="4" fontId="33" fillId="0" borderId="0" xfId="16" applyNumberFormat="1" applyFont="1" applyFill="1" applyBorder="1" applyAlignment="1" applyProtection="1">
      <alignment horizontal="right"/>
    </xf>
    <xf numFmtId="10" fontId="33" fillId="0" borderId="5" xfId="16" applyNumberFormat="1" applyFont="1" applyFill="1" applyBorder="1" applyAlignment="1" applyProtection="1">
      <alignment horizontal="right"/>
    </xf>
    <xf numFmtId="4" fontId="32" fillId="0" borderId="0" xfId="16" applyNumberFormat="1" applyFont="1" applyFill="1" applyBorder="1" applyAlignment="1" applyProtection="1">
      <alignment horizontal="right"/>
    </xf>
    <xf numFmtId="167" fontId="32" fillId="0" borderId="0" xfId="16" applyNumberFormat="1" applyFont="1" applyFill="1" applyBorder="1" applyAlignment="1" applyProtection="1">
      <alignment horizontal="center"/>
    </xf>
    <xf numFmtId="10" fontId="33" fillId="0" borderId="0" xfId="16" applyNumberFormat="1" applyFont="1" applyFill="1" applyBorder="1" applyAlignment="1" applyProtection="1">
      <alignment horizontal="right"/>
    </xf>
    <xf numFmtId="167" fontId="34" fillId="0" borderId="0" xfId="16" applyNumberFormat="1" applyFont="1" applyFill="1" applyBorder="1" applyAlignment="1" applyProtection="1">
      <alignment horizontal="center" vertical="center"/>
    </xf>
    <xf numFmtId="167" fontId="34" fillId="0" borderId="0" xfId="4" applyNumberFormat="1" applyFont="1" applyFill="1" applyBorder="1" applyAlignment="1">
      <alignment horizontal="right" vertical="center"/>
    </xf>
    <xf numFmtId="4" fontId="31" fillId="0" borderId="8" xfId="16" applyNumberFormat="1" applyFont="1" applyFill="1" applyBorder="1" applyAlignment="1" applyProtection="1">
      <alignment horizontal="left" vertical="center"/>
    </xf>
    <xf numFmtId="167" fontId="35" fillId="0" borderId="0" xfId="4" applyNumberFormat="1" applyFont="1" applyFill="1" applyBorder="1" applyAlignment="1">
      <alignment horizontal="left" vertical="center"/>
    </xf>
    <xf numFmtId="167" fontId="33" fillId="0" borderId="0" xfId="16" applyNumberFormat="1" applyFont="1" applyFill="1" applyProtection="1"/>
    <xf numFmtId="167" fontId="37" fillId="0" borderId="0" xfId="16" applyNumberFormat="1" applyFont="1" applyFill="1" applyProtection="1"/>
    <xf numFmtId="0" fontId="6" fillId="0" borderId="0" xfId="5" applyFont="1" applyFill="1" applyAlignment="1"/>
    <xf numFmtId="4" fontId="37" fillId="0" borderId="0" xfId="16" applyNumberFormat="1" applyFont="1" applyFill="1" applyAlignment="1" applyProtection="1">
      <alignment horizontal="right"/>
    </xf>
    <xf numFmtId="167" fontId="37" fillId="0" borderId="0" xfId="16" applyNumberFormat="1" applyFont="1" applyFill="1" applyAlignment="1" applyProtection="1">
      <alignment vertical="top" wrapText="1"/>
    </xf>
    <xf numFmtId="167" fontId="6" fillId="0" borderId="0" xfId="16" applyNumberFormat="1" applyFont="1" applyFill="1" applyAlignment="1" applyProtection="1"/>
    <xf numFmtId="4" fontId="6" fillId="0" borderId="0" xfId="16" applyNumberFormat="1" applyFont="1" applyFill="1" applyAlignment="1" applyProtection="1">
      <alignment horizontal="right"/>
    </xf>
    <xf numFmtId="0" fontId="33" fillId="5" borderId="0" xfId="12" applyFont="1" applyFill="1" applyAlignment="1" applyProtection="1">
      <alignment vertical="top"/>
    </xf>
    <xf numFmtId="0" fontId="6" fillId="5" borderId="0" xfId="12" applyFont="1" applyFill="1" applyAlignment="1" applyProtection="1">
      <alignment vertical="top"/>
    </xf>
    <xf numFmtId="0" fontId="6" fillId="0" borderId="0" xfId="12" applyFont="1" applyFill="1" applyAlignment="1" applyProtection="1">
      <alignment vertical="top"/>
    </xf>
    <xf numFmtId="0" fontId="38" fillId="5" borderId="0" xfId="12" applyFont="1" applyFill="1" applyAlignment="1" applyProtection="1">
      <alignment vertical="top"/>
    </xf>
    <xf numFmtId="0" fontId="6" fillId="0" borderId="0" xfId="13" applyFont="1" applyFill="1" applyAlignment="1">
      <alignment horizontal="right"/>
    </xf>
    <xf numFmtId="0" fontId="6" fillId="0" borderId="0" xfId="13" applyFont="1" applyFill="1" applyAlignment="1">
      <alignment horizontal="right" indent="1"/>
    </xf>
    <xf numFmtId="0" fontId="13" fillId="0" borderId="0" xfId="13" applyFont="1" applyFill="1"/>
    <xf numFmtId="0" fontId="6" fillId="6" borderId="0" xfId="13" applyFont="1" applyFill="1" applyAlignment="1">
      <alignment wrapText="1"/>
    </xf>
    <xf numFmtId="0" fontId="6" fillId="0" borderId="2" xfId="5" applyFont="1" applyFill="1" applyBorder="1" applyAlignment="1">
      <alignment horizontal="right"/>
    </xf>
    <xf numFmtId="0" fontId="18" fillId="0" borderId="2" xfId="6" applyFont="1" applyFill="1" applyBorder="1" applyAlignment="1" applyProtection="1">
      <alignment horizontal="justify"/>
    </xf>
    <xf numFmtId="4" fontId="18" fillId="0" borderId="2" xfId="6" applyNumberFormat="1" applyFont="1" applyFill="1" applyBorder="1" applyAlignment="1" applyProtection="1">
      <alignment horizontal="right"/>
    </xf>
    <xf numFmtId="0" fontId="6" fillId="0" borderId="0" xfId="5" applyFont="1" applyFill="1" applyBorder="1" applyAlignment="1">
      <alignment horizontal="right"/>
    </xf>
    <xf numFmtId="0" fontId="18" fillId="0" borderId="0" xfId="6" applyFont="1" applyFill="1" applyBorder="1" applyAlignment="1" applyProtection="1">
      <alignment horizontal="justify"/>
    </xf>
    <xf numFmtId="4" fontId="18" fillId="6" borderId="0" xfId="6" applyNumberFormat="1" applyFont="1" applyFill="1" applyBorder="1" applyAlignment="1" applyProtection="1">
      <alignment horizontal="right"/>
    </xf>
    <xf numFmtId="0" fontId="6" fillId="0" borderId="0" xfId="5" applyFont="1" applyFill="1" applyAlignment="1">
      <alignment horizontal="right"/>
    </xf>
    <xf numFmtId="0" fontId="14" fillId="0" borderId="0" xfId="8" applyFont="1" applyFill="1" applyBorder="1" applyAlignment="1" applyProtection="1">
      <alignment vertical="top" wrapText="1"/>
    </xf>
    <xf numFmtId="4" fontId="15" fillId="6" borderId="0" xfId="8" applyNumberFormat="1" applyFont="1" applyFill="1" applyBorder="1" applyAlignment="1" applyProtection="1">
      <alignment horizontal="left"/>
    </xf>
    <xf numFmtId="0" fontId="14" fillId="6" borderId="0" xfId="13" applyFont="1" applyFill="1" applyAlignment="1">
      <alignment horizontal="left"/>
    </xf>
    <xf numFmtId="2" fontId="15" fillId="6" borderId="0" xfId="8" applyNumberFormat="1" applyFont="1" applyFill="1" applyBorder="1" applyAlignment="1" applyProtection="1">
      <alignment horizontal="left" vertical="top" wrapText="1"/>
    </xf>
    <xf numFmtId="0" fontId="14" fillId="0" borderId="0" xfId="8" applyFont="1" applyFill="1" applyBorder="1" applyAlignment="1" applyProtection="1">
      <alignment wrapText="1"/>
    </xf>
    <xf numFmtId="0" fontId="21" fillId="0" borderId="0" xfId="8" applyFont="1" applyFill="1" applyBorder="1" applyAlignment="1" applyProtection="1">
      <alignment vertical="top" wrapText="1"/>
    </xf>
    <xf numFmtId="4" fontId="21" fillId="0" borderId="0" xfId="8" applyNumberFormat="1" applyFont="1" applyFill="1" applyBorder="1" applyAlignment="1" applyProtection="1">
      <alignment horizontal="right"/>
    </xf>
    <xf numFmtId="0" fontId="6" fillId="0" borderId="0" xfId="13" applyFont="1" applyFill="1" applyAlignment="1">
      <alignment horizontal="right" vertical="center"/>
    </xf>
    <xf numFmtId="4" fontId="21" fillId="0" borderId="0" xfId="8" applyNumberFormat="1" applyFont="1" applyFill="1" applyBorder="1" applyAlignment="1" applyProtection="1">
      <alignment horizontal="right" vertical="center"/>
    </xf>
    <xf numFmtId="0" fontId="6" fillId="0" borderId="0" xfId="13" applyFont="1" applyFill="1" applyAlignment="1">
      <alignment vertical="center"/>
    </xf>
    <xf numFmtId="0" fontId="21" fillId="0" borderId="3" xfId="8" applyFont="1" applyFill="1" applyBorder="1" applyAlignment="1" applyProtection="1">
      <alignment vertical="top" wrapText="1"/>
    </xf>
    <xf numFmtId="4" fontId="21" fillId="0" borderId="3" xfId="8" applyNumberFormat="1" applyFont="1" applyFill="1" applyBorder="1" applyAlignment="1" applyProtection="1">
      <alignment horizontal="right"/>
    </xf>
    <xf numFmtId="0" fontId="40" fillId="0" borderId="0" xfId="6" applyFont="1" applyFill="1" applyBorder="1" applyAlignment="1" applyProtection="1">
      <alignment vertical="center"/>
    </xf>
    <xf numFmtId="4" fontId="40" fillId="0" borderId="0" xfId="8" applyNumberFormat="1" applyFont="1" applyFill="1" applyBorder="1" applyAlignment="1" applyProtection="1">
      <alignment horizontal="right" vertical="center"/>
    </xf>
    <xf numFmtId="4" fontId="41" fillId="6" borderId="0" xfId="8" applyNumberFormat="1" applyFont="1" applyFill="1" applyBorder="1" applyAlignment="1" applyProtection="1"/>
    <xf numFmtId="49" fontId="15" fillId="0" borderId="0" xfId="20" applyNumberFormat="1" applyFont="1" applyFill="1"/>
    <xf numFmtId="4" fontId="41" fillId="6" borderId="0" xfId="8" applyNumberFormat="1" applyFont="1" applyFill="1" applyBorder="1" applyAlignment="1" applyProtection="1">
      <alignment horizontal="right"/>
    </xf>
    <xf numFmtId="2" fontId="15" fillId="0" borderId="0" xfId="20" applyNumberFormat="1" applyFont="1" applyFill="1" applyAlignment="1">
      <alignment horizontal="right" vertical="top"/>
    </xf>
    <xf numFmtId="4" fontId="41" fillId="6" borderId="0" xfId="20" applyNumberFormat="1" applyFont="1" applyFill="1" applyAlignment="1">
      <alignment horizontal="right"/>
    </xf>
    <xf numFmtId="2" fontId="15" fillId="0" borderId="0" xfId="20" applyNumberFormat="1" applyFont="1" applyFill="1" applyAlignment="1">
      <alignment horizontal="right" vertical="center"/>
    </xf>
    <xf numFmtId="49" fontId="42" fillId="0" borderId="11" xfId="20" applyNumberFormat="1" applyFont="1" applyFill="1" applyBorder="1" applyAlignment="1">
      <alignment vertical="center"/>
    </xf>
    <xf numFmtId="166" fontId="14" fillId="0" borderId="11" xfId="20" applyNumberFormat="1" applyFont="1" applyFill="1" applyBorder="1" applyAlignment="1">
      <alignment vertical="center"/>
    </xf>
    <xf numFmtId="4" fontId="41" fillId="6" borderId="11" xfId="20" applyNumberFormat="1" applyFont="1" applyFill="1" applyBorder="1" applyAlignment="1">
      <alignment horizontal="right"/>
    </xf>
    <xf numFmtId="166" fontId="14" fillId="0" borderId="0" xfId="20" applyNumberFormat="1" applyFont="1" applyFill="1" applyBorder="1" applyAlignment="1">
      <alignment vertical="center"/>
    </xf>
    <xf numFmtId="166" fontId="14" fillId="0" borderId="0" xfId="20" applyNumberFormat="1" applyFont="1" applyFill="1" applyAlignment="1">
      <alignment vertical="center"/>
    </xf>
    <xf numFmtId="49" fontId="42" fillId="0" borderId="0" xfId="20" applyNumberFormat="1" applyFont="1" applyFill="1" applyBorder="1" applyAlignment="1">
      <alignment vertical="center"/>
    </xf>
    <xf numFmtId="4" fontId="41" fillId="6" borderId="0" xfId="20" applyNumberFormat="1" applyFont="1" applyFill="1" applyBorder="1" applyAlignment="1">
      <alignment horizontal="right"/>
    </xf>
    <xf numFmtId="49" fontId="14" fillId="0" borderId="0" xfId="20" applyNumberFormat="1" applyFont="1" applyFill="1" applyBorder="1"/>
    <xf numFmtId="9" fontId="14" fillId="0" borderId="0" xfId="20" applyNumberFormat="1" applyFont="1" applyFill="1" applyBorder="1" applyAlignment="1">
      <alignment horizontal="center" vertical="center"/>
    </xf>
    <xf numFmtId="49" fontId="15" fillId="0" borderId="0" xfId="20" applyNumberFormat="1" applyFont="1" applyFill="1" applyBorder="1"/>
    <xf numFmtId="49" fontId="42" fillId="0" borderId="6" xfId="20" applyNumberFormat="1" applyFont="1" applyFill="1" applyBorder="1" applyAlignment="1">
      <alignment vertical="center"/>
    </xf>
    <xf numFmtId="4" fontId="41" fillId="6" borderId="6" xfId="20" applyNumberFormat="1" applyFont="1" applyFill="1" applyBorder="1" applyAlignment="1">
      <alignment horizontal="right"/>
    </xf>
    <xf numFmtId="4" fontId="15" fillId="6" borderId="0" xfId="20" applyNumberFormat="1" applyFont="1" applyFill="1" applyBorder="1" applyAlignment="1"/>
    <xf numFmtId="2" fontId="15" fillId="0" borderId="0" xfId="20" applyNumberFormat="1" applyFont="1" applyFill="1" applyBorder="1" applyAlignment="1">
      <alignment horizontal="right" vertical="top"/>
    </xf>
    <xf numFmtId="166" fontId="45" fillId="0" borderId="0" xfId="20" applyNumberFormat="1" applyFont="1" applyFill="1" applyBorder="1"/>
    <xf numFmtId="49" fontId="44" fillId="0" borderId="0" xfId="20" applyNumberFormat="1" applyFont="1" applyFill="1" applyBorder="1" applyAlignment="1">
      <alignment wrapText="1"/>
    </xf>
    <xf numFmtId="49" fontId="14" fillId="0" borderId="0" xfId="20" applyNumberFormat="1" applyFont="1" applyFill="1" applyAlignment="1">
      <alignment horizontal="justify"/>
    </xf>
    <xf numFmtId="2" fontId="46" fillId="6" borderId="0" xfId="21" applyNumberFormat="1" applyFont="1" applyFill="1" applyBorder="1" applyAlignment="1" applyProtection="1">
      <alignment horizontal="right" vertical="top"/>
    </xf>
    <xf numFmtId="173" fontId="44" fillId="6" borderId="5" xfId="22" applyNumberFormat="1" applyFont="1" applyFill="1" applyBorder="1" applyAlignment="1" applyProtection="1">
      <alignment horizontal="right" vertical="top"/>
    </xf>
    <xf numFmtId="0" fontId="48" fillId="6" borderId="5" xfId="21" applyNumberFormat="1" applyFont="1" applyFill="1" applyBorder="1" applyAlignment="1" applyProtection="1">
      <alignment horizontal="justify" vertical="top"/>
      <protection hidden="1"/>
    </xf>
    <xf numFmtId="49" fontId="48" fillId="6" borderId="5" xfId="21" applyNumberFormat="1" applyFont="1" applyFill="1" applyBorder="1" applyAlignment="1" applyProtection="1">
      <alignment horizontal="justify" vertical="top"/>
      <protection hidden="1"/>
    </xf>
    <xf numFmtId="171" fontId="48" fillId="6" borderId="5" xfId="21" applyNumberFormat="1" applyFont="1" applyFill="1" applyBorder="1" applyAlignment="1" applyProtection="1">
      <alignment horizontal="right" vertical="top"/>
    </xf>
    <xf numFmtId="173" fontId="44" fillId="6" borderId="5" xfId="22" applyNumberFormat="1" applyFont="1" applyFill="1" applyBorder="1" applyAlignment="1" applyProtection="1">
      <alignment horizontal="right" vertical="center"/>
    </xf>
    <xf numFmtId="173" fontId="44" fillId="6" borderId="5" xfId="22" applyNumberFormat="1" applyFont="1" applyFill="1" applyBorder="1" applyAlignment="1" applyProtection="1">
      <alignment horizontal="right" vertical="center"/>
      <protection hidden="1"/>
    </xf>
    <xf numFmtId="174" fontId="48" fillId="6" borderId="6" xfId="21" applyNumberFormat="1" applyFont="1" applyFill="1" applyBorder="1" applyAlignment="1" applyProtection="1">
      <alignment horizontal="right" vertical="top" indent="2"/>
    </xf>
    <xf numFmtId="0" fontId="46" fillId="6" borderId="3" xfId="23" applyNumberFormat="1" applyFont="1" applyFill="1" applyBorder="1" applyAlignment="1" applyProtection="1">
      <alignment horizontal="justify" vertical="top"/>
    </xf>
    <xf numFmtId="0" fontId="6" fillId="0" borderId="3" xfId="13" applyFont="1" applyFill="1" applyBorder="1"/>
    <xf numFmtId="4" fontId="6" fillId="6" borderId="3" xfId="13" applyNumberFormat="1" applyFont="1" applyFill="1" applyBorder="1"/>
    <xf numFmtId="176" fontId="48" fillId="6" borderId="3" xfId="21" applyNumberFormat="1" applyFont="1" applyFill="1" applyBorder="1" applyAlignment="1" applyProtection="1">
      <alignment horizontal="right" vertical="center" indent="1"/>
    </xf>
    <xf numFmtId="0" fontId="48" fillId="6" borderId="3" xfId="21" applyFont="1" applyFill="1" applyBorder="1" applyAlignment="1" applyProtection="1">
      <alignment horizontal="justify" vertical="center"/>
    </xf>
    <xf numFmtId="171" fontId="48" fillId="6" borderId="3" xfId="21" applyNumberFormat="1" applyFont="1" applyFill="1" applyBorder="1" applyAlignment="1" applyProtection="1">
      <alignment horizontal="right" vertical="center"/>
    </xf>
    <xf numFmtId="174" fontId="48" fillId="6" borderId="0" xfId="21" applyNumberFormat="1" applyFont="1" applyFill="1" applyBorder="1" applyAlignment="1" applyProtection="1">
      <alignment horizontal="right" vertical="top" indent="2"/>
    </xf>
    <xf numFmtId="0" fontId="6" fillId="6" borderId="0" xfId="13" applyFont="1" applyFill="1"/>
    <xf numFmtId="177" fontId="44" fillId="6" borderId="5" xfId="22" applyNumberFormat="1" applyFont="1" applyFill="1" applyBorder="1" applyAlignment="1" applyProtection="1">
      <alignment horizontal="right"/>
      <protection hidden="1"/>
    </xf>
    <xf numFmtId="0" fontId="48" fillId="6" borderId="5" xfId="21" applyNumberFormat="1" applyFont="1" applyFill="1" applyBorder="1" applyAlignment="1" applyProtection="1">
      <alignment horizontal="justify"/>
      <protection hidden="1"/>
    </xf>
    <xf numFmtId="49" fontId="48" fillId="6" borderId="5" xfId="21" applyNumberFormat="1" applyFont="1" applyFill="1" applyBorder="1" applyAlignment="1" applyProtection="1">
      <alignment horizontal="center"/>
      <protection hidden="1"/>
    </xf>
    <xf numFmtId="0" fontId="6" fillId="0" borderId="0" xfId="13" applyFont="1" applyFill="1" applyAlignment="1"/>
    <xf numFmtId="171" fontId="48" fillId="6" borderId="5" xfId="21" applyNumberFormat="1" applyFont="1" applyFill="1" applyBorder="1" applyAlignment="1" applyProtection="1">
      <alignment horizontal="right"/>
    </xf>
    <xf numFmtId="0" fontId="6" fillId="0" borderId="0" xfId="13" applyFont="1" applyFill="1" applyBorder="1" applyAlignment="1"/>
    <xf numFmtId="49" fontId="48" fillId="6" borderId="5" xfId="21" applyNumberFormat="1" applyFont="1" applyFill="1" applyBorder="1" applyAlignment="1" applyProtection="1">
      <alignment horizontal="justify"/>
      <protection hidden="1"/>
    </xf>
    <xf numFmtId="171" fontId="48" fillId="6" borderId="5" xfId="21" applyNumberFormat="1" applyFont="1" applyFill="1" applyBorder="1" applyAlignment="1" applyProtection="1">
      <alignment horizontal="right"/>
      <protection hidden="1"/>
    </xf>
    <xf numFmtId="171" fontId="48" fillId="6" borderId="5" xfId="21" applyNumberFormat="1" applyFont="1" applyFill="1" applyBorder="1" applyAlignment="1" applyProtection="1">
      <alignment horizontal="right"/>
      <protection locked="0"/>
    </xf>
    <xf numFmtId="176" fontId="46" fillId="6" borderId="3" xfId="21" applyNumberFormat="1" applyFont="1" applyFill="1" applyBorder="1" applyAlignment="1" applyProtection="1">
      <alignment horizontal="right" vertical="top" indent="1"/>
    </xf>
    <xf numFmtId="171" fontId="6" fillId="0" borderId="3" xfId="13" applyNumberFormat="1" applyFont="1" applyFill="1" applyBorder="1"/>
    <xf numFmtId="0" fontId="33" fillId="5" borderId="2" xfId="12" applyFont="1" applyFill="1" applyBorder="1" applyAlignment="1" applyProtection="1">
      <alignment vertical="top"/>
    </xf>
    <xf numFmtId="0" fontId="6" fillId="5" borderId="2" xfId="12" applyFont="1" applyFill="1" applyBorder="1" applyAlignment="1" applyProtection="1">
      <alignment vertical="top"/>
    </xf>
    <xf numFmtId="0" fontId="3" fillId="0" borderId="0" xfId="171"/>
    <xf numFmtId="0" fontId="125" fillId="6" borderId="0" xfId="12" applyFont="1" applyFill="1" applyBorder="1" applyAlignment="1" applyProtection="1"/>
    <xf numFmtId="0" fontId="127" fillId="6" borderId="0" xfId="12" applyFont="1" applyFill="1" applyBorder="1" applyAlignment="1" applyProtection="1"/>
    <xf numFmtId="4" fontId="125" fillId="6" borderId="0" xfId="12" applyNumberFormat="1" applyFont="1" applyFill="1" applyBorder="1" applyAlignment="1" applyProtection="1"/>
    <xf numFmtId="2" fontId="125" fillId="6" borderId="0" xfId="21" applyNumberFormat="1" applyFont="1" applyFill="1" applyBorder="1" applyAlignment="1" applyProtection="1">
      <alignment vertical="top"/>
    </xf>
    <xf numFmtId="167" fontId="125" fillId="6" borderId="0" xfId="21" applyNumberFormat="1" applyFont="1" applyFill="1" applyBorder="1" applyAlignment="1" applyProtection="1">
      <alignment horizontal="justify" vertical="top"/>
    </xf>
    <xf numFmtId="167" fontId="126" fillId="6" borderId="0" xfId="21" applyNumberFormat="1" applyFont="1" applyFill="1" applyBorder="1" applyAlignment="1" applyProtection="1">
      <alignment horizontal="center" vertical="center"/>
    </xf>
    <xf numFmtId="4" fontId="125" fillId="6" borderId="0" xfId="21" applyNumberFormat="1" applyFont="1" applyFill="1" applyBorder="1" applyAlignment="1" applyProtection="1">
      <alignment vertical="center"/>
    </xf>
    <xf numFmtId="4" fontId="125" fillId="6" borderId="0" xfId="2" applyNumberFormat="1" applyFont="1" applyFill="1" applyBorder="1" applyAlignment="1" applyProtection="1">
      <alignment vertical="center"/>
    </xf>
    <xf numFmtId="167" fontId="128" fillId="6" borderId="0" xfId="21" applyNumberFormat="1" applyFont="1" applyFill="1" applyBorder="1" applyAlignment="1" applyProtection="1">
      <alignment horizontal="center" vertical="center"/>
    </xf>
    <xf numFmtId="2" fontId="127" fillId="6" borderId="0" xfId="21" applyNumberFormat="1" applyFont="1" applyFill="1" applyBorder="1" applyAlignment="1" applyProtection="1">
      <alignment vertical="top" wrapText="1"/>
    </xf>
    <xf numFmtId="167" fontId="127" fillId="6" borderId="0" xfId="21" applyNumberFormat="1" applyFont="1" applyFill="1" applyBorder="1" applyAlignment="1" applyProtection="1">
      <alignment horizontal="justify" vertical="top" wrapText="1"/>
    </xf>
    <xf numFmtId="167" fontId="130" fillId="6" borderId="0" xfId="21" applyNumberFormat="1" applyFont="1" applyFill="1" applyBorder="1" applyAlignment="1" applyProtection="1">
      <alignment horizontal="center" vertical="center" wrapText="1"/>
    </xf>
    <xf numFmtId="4" fontId="125" fillId="6" borderId="0" xfId="21" applyNumberFormat="1" applyFont="1" applyFill="1" applyBorder="1" applyAlignment="1" applyProtection="1">
      <alignment vertical="center" wrapText="1"/>
    </xf>
    <xf numFmtId="4" fontId="125" fillId="6" borderId="0" xfId="2" applyNumberFormat="1" applyFont="1" applyFill="1" applyBorder="1" applyAlignment="1" applyProtection="1">
      <alignment vertical="center" wrapText="1"/>
    </xf>
    <xf numFmtId="2" fontId="125" fillId="6" borderId="0" xfId="21" applyNumberFormat="1" applyFont="1" applyFill="1" applyBorder="1" applyAlignment="1" applyProtection="1">
      <alignment vertical="top" wrapText="1"/>
    </xf>
    <xf numFmtId="167" fontId="125" fillId="6" borderId="0" xfId="21" applyNumberFormat="1" applyFont="1" applyFill="1" applyBorder="1" applyAlignment="1" applyProtection="1">
      <alignment horizontal="justify" vertical="top" wrapText="1"/>
    </xf>
    <xf numFmtId="167" fontId="128" fillId="6" borderId="0" xfId="21" applyNumberFormat="1" applyFont="1" applyFill="1" applyBorder="1" applyAlignment="1" applyProtection="1">
      <alignment horizontal="center" vertical="center" wrapText="1"/>
    </xf>
    <xf numFmtId="0" fontId="41" fillId="6" borderId="5" xfId="335" applyFont="1" applyFill="1">
      <alignment shrinkToFit="1"/>
    </xf>
    <xf numFmtId="49" fontId="41" fillId="6" borderId="5" xfId="21" applyNumberFormat="1" applyFont="1" applyFill="1" applyBorder="1" applyAlignment="1" applyProtection="1">
      <alignment horizontal="center" vertical="center"/>
    </xf>
    <xf numFmtId="49" fontId="14" fillId="6" borderId="5" xfId="21" applyNumberFormat="1" applyFont="1" applyFill="1" applyBorder="1" applyAlignment="1" applyProtection="1">
      <alignment vertical="center"/>
    </xf>
    <xf numFmtId="4" fontId="14" fillId="6" borderId="5" xfId="21" applyNumberFormat="1" applyFont="1" applyFill="1" applyBorder="1" applyAlignment="1" applyProtection="1">
      <alignment vertical="center"/>
    </xf>
    <xf numFmtId="4" fontId="14" fillId="6" borderId="5" xfId="2" applyNumberFormat="1" applyFont="1" applyFill="1" applyBorder="1" applyAlignment="1" applyProtection="1">
      <alignment vertical="center"/>
    </xf>
    <xf numFmtId="0" fontId="9" fillId="0" borderId="0" xfId="171" applyFont="1"/>
    <xf numFmtId="2" fontId="15" fillId="6" borderId="0" xfId="21" applyNumberFormat="1" applyFont="1" applyFill="1" applyBorder="1" applyAlignment="1" applyProtection="1">
      <alignment vertical="top"/>
    </xf>
    <xf numFmtId="49" fontId="14" fillId="6" borderId="0" xfId="21" applyNumberFormat="1" applyFont="1" applyFill="1" applyBorder="1" applyAlignment="1" applyProtection="1">
      <alignment horizontal="justify" vertical="top"/>
    </xf>
    <xf numFmtId="49" fontId="131" fillId="6" borderId="0" xfId="21" applyNumberFormat="1" applyFont="1" applyFill="1" applyBorder="1" applyAlignment="1" applyProtection="1">
      <alignment horizontal="center" vertical="center"/>
    </xf>
    <xf numFmtId="49" fontId="14" fillId="6" borderId="0" xfId="21" applyNumberFormat="1" applyFont="1" applyFill="1" applyBorder="1" applyAlignment="1" applyProtection="1">
      <alignment vertical="center"/>
    </xf>
    <xf numFmtId="4" fontId="14" fillId="6" borderId="0" xfId="21" applyNumberFormat="1" applyFont="1" applyFill="1" applyBorder="1" applyAlignment="1" applyProtection="1">
      <alignment vertical="center"/>
    </xf>
    <xf numFmtId="4" fontId="14" fillId="6" borderId="0" xfId="2" applyNumberFormat="1" applyFont="1" applyFill="1" applyBorder="1" applyAlignment="1" applyProtection="1">
      <alignment vertical="center"/>
    </xf>
    <xf numFmtId="167" fontId="14" fillId="6" borderId="0" xfId="21" applyNumberFormat="1" applyFont="1" applyFill="1" applyBorder="1" applyAlignment="1" applyProtection="1">
      <alignment horizontal="center" vertical="top"/>
    </xf>
    <xf numFmtId="167" fontId="125" fillId="6" borderId="0" xfId="21" applyNumberFormat="1" applyFont="1" applyFill="1" applyBorder="1" applyAlignment="1" applyProtection="1">
      <alignment horizontal="center" vertical="top"/>
    </xf>
    <xf numFmtId="0" fontId="132" fillId="6" borderId="0" xfId="21" applyNumberFormat="1" applyFont="1" applyFill="1" applyBorder="1" applyAlignment="1" applyProtection="1">
      <alignment vertical="top" wrapText="1"/>
    </xf>
    <xf numFmtId="0" fontId="126" fillId="6" borderId="0" xfId="21" applyNumberFormat="1" applyFont="1" applyFill="1" applyBorder="1" applyAlignment="1" applyProtection="1">
      <alignment horizontal="center" vertical="center"/>
    </xf>
    <xf numFmtId="210" fontId="133" fillId="6" borderId="0" xfId="171" applyNumberFormat="1" applyFont="1" applyFill="1" applyBorder="1" applyAlignment="1">
      <alignment horizontal="center" vertical="top"/>
    </xf>
    <xf numFmtId="0" fontId="6" fillId="6" borderId="0" xfId="324" applyNumberFormat="1" applyFont="1" applyFill="1" applyBorder="1" applyAlignment="1" applyProtection="1">
      <alignment horizontal="justify" vertical="top" wrapText="1"/>
    </xf>
    <xf numFmtId="0" fontId="21" fillId="6" borderId="0" xfId="5" applyNumberFormat="1" applyFont="1" applyFill="1" applyBorder="1" applyAlignment="1" applyProtection="1">
      <alignment horizontal="left" vertical="top" wrapText="1"/>
    </xf>
    <xf numFmtId="0" fontId="14" fillId="6" borderId="0" xfId="5" applyFont="1" applyFill="1" applyBorder="1" applyAlignment="1" applyProtection="1">
      <alignment horizontal="left" vertical="top" wrapText="1"/>
    </xf>
    <xf numFmtId="4" fontId="14" fillId="6" borderId="0" xfId="5" applyNumberFormat="1" applyFont="1" applyFill="1" applyBorder="1" applyAlignment="1" applyProtection="1">
      <alignment horizontal="left" vertical="top" wrapText="1"/>
      <protection locked="0"/>
    </xf>
    <xf numFmtId="0" fontId="14" fillId="6" borderId="0" xfId="2" applyFont="1" applyFill="1" applyBorder="1" applyAlignment="1" applyProtection="1">
      <alignment horizontal="left" vertical="top" wrapText="1"/>
    </xf>
    <xf numFmtId="4" fontId="13" fillId="6" borderId="0" xfId="1" applyNumberFormat="1" applyFont="1" applyFill="1" applyBorder="1" applyAlignment="1" applyProtection="1">
      <alignment vertical="top"/>
    </xf>
    <xf numFmtId="4" fontId="6" fillId="6" borderId="0" xfId="21" applyNumberFormat="1" applyFont="1" applyFill="1" applyBorder="1" applyAlignment="1" applyProtection="1">
      <alignment vertical="center"/>
    </xf>
    <xf numFmtId="4" fontId="13" fillId="6" borderId="0" xfId="5" applyNumberFormat="1" applyFont="1" applyFill="1" applyBorder="1" applyAlignment="1" applyProtection="1">
      <alignment horizontal="right" vertical="top" wrapText="1"/>
    </xf>
    <xf numFmtId="0" fontId="13" fillId="6" borderId="0" xfId="5" applyNumberFormat="1" applyFont="1" applyFill="1" applyBorder="1" applyAlignment="1" applyProtection="1">
      <alignment horizontal="justify" vertical="top" wrapText="1"/>
    </xf>
    <xf numFmtId="0" fontId="131" fillId="6" borderId="0" xfId="5" applyNumberFormat="1" applyFont="1" applyFill="1" applyBorder="1" applyAlignment="1" applyProtection="1">
      <alignment horizontal="center" wrapText="1"/>
    </xf>
    <xf numFmtId="4" fontId="14" fillId="6" borderId="0" xfId="5" applyNumberFormat="1" applyFont="1" applyFill="1" applyBorder="1" applyAlignment="1" applyProtection="1">
      <alignment horizontal="center" wrapText="1"/>
    </xf>
    <xf numFmtId="4" fontId="14" fillId="6" borderId="0" xfId="5" applyNumberFormat="1" applyFont="1" applyFill="1" applyBorder="1" applyAlignment="1" applyProtection="1">
      <alignment horizontal="right" wrapText="1"/>
      <protection locked="0"/>
    </xf>
    <xf numFmtId="4" fontId="14" fillId="6" borderId="0" xfId="2" applyNumberFormat="1" applyFont="1" applyFill="1" applyBorder="1" applyAlignment="1" applyProtection="1"/>
    <xf numFmtId="0" fontId="6" fillId="6" borderId="0" xfId="171" applyFont="1" applyFill="1" applyBorder="1" applyAlignment="1">
      <alignment vertical="top" wrapText="1"/>
    </xf>
    <xf numFmtId="0" fontId="21" fillId="6" borderId="0" xfId="5" applyNumberFormat="1" applyFont="1" applyFill="1" applyBorder="1" applyAlignment="1" applyProtection="1">
      <alignment horizontal="left" vertical="center" wrapText="1"/>
    </xf>
    <xf numFmtId="0" fontId="14" fillId="6" borderId="0" xfId="5" applyFont="1" applyFill="1" applyBorder="1" applyAlignment="1" applyProtection="1">
      <alignment horizontal="left" vertical="center" wrapText="1"/>
    </xf>
    <xf numFmtId="4" fontId="14" fillId="6" borderId="0" xfId="5" applyNumberFormat="1" applyFont="1" applyFill="1" applyBorder="1" applyAlignment="1" applyProtection="1">
      <alignment horizontal="left" vertical="center" wrapText="1"/>
      <protection locked="0"/>
    </xf>
    <xf numFmtId="0" fontId="14" fillId="6" borderId="0" xfId="2" applyFont="1" applyFill="1" applyBorder="1" applyAlignment="1" applyProtection="1">
      <alignment horizontal="left" vertical="center" wrapText="1"/>
    </xf>
    <xf numFmtId="0" fontId="131" fillId="6" borderId="0" xfId="5" applyNumberFormat="1" applyFont="1" applyFill="1" applyBorder="1" applyAlignment="1" applyProtection="1">
      <alignment horizontal="center" vertical="center" wrapText="1"/>
    </xf>
    <xf numFmtId="4" fontId="14" fillId="6" borderId="0" xfId="5" applyNumberFormat="1" applyFont="1" applyFill="1" applyBorder="1" applyAlignment="1" applyProtection="1">
      <alignment horizontal="center" vertical="center" wrapText="1"/>
    </xf>
    <xf numFmtId="4" fontId="14" fillId="6" borderId="0" xfId="5" applyNumberFormat="1" applyFont="1" applyFill="1" applyBorder="1" applyAlignment="1" applyProtection="1">
      <alignment horizontal="right" vertical="center" wrapText="1"/>
      <protection locked="0"/>
    </xf>
    <xf numFmtId="4" fontId="130" fillId="6" borderId="0" xfId="5" applyNumberFormat="1" applyFont="1" applyFill="1" applyBorder="1" applyAlignment="1" applyProtection="1">
      <alignment horizontal="right" vertical="top" wrapText="1"/>
    </xf>
    <xf numFmtId="0" fontId="130" fillId="6" borderId="0" xfId="5" applyNumberFormat="1" applyFont="1" applyFill="1" applyBorder="1" applyAlignment="1" applyProtection="1">
      <alignment horizontal="justify" vertical="top" wrapText="1"/>
    </xf>
    <xf numFmtId="0" fontId="128" fillId="6" borderId="0" xfId="5" applyNumberFormat="1" applyFont="1" applyFill="1" applyBorder="1" applyAlignment="1" applyProtection="1">
      <alignment horizontal="center" vertical="center" wrapText="1"/>
    </xf>
    <xf numFmtId="4" fontId="125" fillId="6" borderId="0" xfId="5" applyNumberFormat="1" applyFont="1" applyFill="1" applyBorder="1" applyAlignment="1" applyProtection="1">
      <alignment horizontal="right" vertical="center" wrapText="1"/>
      <protection locked="0"/>
    </xf>
    <xf numFmtId="0" fontId="128" fillId="6" borderId="0" xfId="5" applyNumberFormat="1" applyFont="1" applyFill="1" applyBorder="1" applyAlignment="1" applyProtection="1">
      <alignment horizontal="center" wrapText="1"/>
    </xf>
    <xf numFmtId="4" fontId="125" fillId="6" borderId="0" xfId="5" applyNumberFormat="1" applyFont="1" applyFill="1" applyBorder="1" applyAlignment="1" applyProtection="1">
      <alignment horizontal="right" wrapText="1"/>
      <protection locked="0"/>
    </xf>
    <xf numFmtId="4" fontId="125" fillId="6" borderId="0" xfId="2" applyNumberFormat="1" applyFont="1" applyFill="1" applyBorder="1" applyAlignment="1" applyProtection="1"/>
    <xf numFmtId="0" fontId="126" fillId="6" borderId="0" xfId="5" applyNumberFormat="1" applyFont="1" applyFill="1" applyBorder="1" applyAlignment="1" applyProtection="1">
      <alignment horizontal="left" vertical="center" wrapText="1"/>
    </xf>
    <xf numFmtId="4" fontId="125" fillId="6" borderId="0" xfId="5" applyNumberFormat="1" applyFont="1" applyFill="1" applyBorder="1" applyAlignment="1" applyProtection="1">
      <alignment horizontal="left" vertical="center" wrapText="1"/>
      <protection locked="0"/>
    </xf>
    <xf numFmtId="0" fontId="125" fillId="6" borderId="0" xfId="2" applyFont="1" applyFill="1" applyBorder="1" applyAlignment="1" applyProtection="1">
      <alignment horizontal="left" vertical="center" wrapText="1"/>
    </xf>
    <xf numFmtId="4" fontId="130" fillId="6" borderId="0" xfId="1" applyNumberFormat="1" applyFont="1" applyFill="1" applyBorder="1" applyAlignment="1" applyProtection="1">
      <alignment vertical="top"/>
    </xf>
    <xf numFmtId="0" fontId="127" fillId="6" borderId="0" xfId="171" applyFont="1" applyFill="1" applyBorder="1" applyAlignment="1">
      <alignment vertical="top" wrapText="1"/>
    </xf>
    <xf numFmtId="176" fontId="15" fillId="6" borderId="6" xfId="21" applyNumberFormat="1" applyFont="1" applyFill="1" applyBorder="1" applyAlignment="1" applyProtection="1">
      <alignment horizontal="center" vertical="center"/>
    </xf>
    <xf numFmtId="167" fontId="15" fillId="6" borderId="6" xfId="21" applyNumberFormat="1" applyFont="1" applyFill="1" applyBorder="1" applyAlignment="1" applyProtection="1">
      <alignment vertical="center" shrinkToFit="1"/>
    </xf>
    <xf numFmtId="4" fontId="131" fillId="6" borderId="6" xfId="21" applyNumberFormat="1" applyFont="1" applyFill="1" applyBorder="1" applyAlignment="1" applyProtection="1">
      <alignment horizontal="right" vertical="center"/>
    </xf>
    <xf numFmtId="4" fontId="14" fillId="6" borderId="6" xfId="21" applyNumberFormat="1" applyFont="1" applyFill="1" applyBorder="1" applyAlignment="1" applyProtection="1">
      <alignment horizontal="right" vertical="center"/>
    </xf>
    <xf numFmtId="4" fontId="14" fillId="6" borderId="6" xfId="12" applyNumberFormat="1" applyFont="1" applyFill="1" applyBorder="1" applyAlignment="1" applyProtection="1">
      <alignment horizontal="right" vertical="center"/>
    </xf>
    <xf numFmtId="4" fontId="15" fillId="6" borderId="6" xfId="21" applyNumberFormat="1" applyFont="1" applyFill="1" applyBorder="1" applyAlignment="1" applyProtection="1">
      <alignment vertical="center"/>
    </xf>
    <xf numFmtId="0" fontId="126" fillId="6" borderId="0" xfId="12" applyFont="1" applyFill="1" applyBorder="1" applyAlignment="1" applyProtection="1">
      <alignment vertical="center"/>
    </xf>
    <xf numFmtId="4" fontId="125" fillId="6" borderId="0" xfId="12" applyNumberFormat="1" applyFont="1" applyFill="1" applyBorder="1" applyAlignment="1" applyProtection="1">
      <alignment vertical="center"/>
    </xf>
    <xf numFmtId="0" fontId="125" fillId="6" borderId="0" xfId="2" applyFont="1" applyFill="1" applyBorder="1" applyAlignment="1" applyProtection="1">
      <alignment vertical="center"/>
    </xf>
    <xf numFmtId="0" fontId="126" fillId="6" borderId="0" xfId="12" applyFont="1" applyFill="1" applyBorder="1" applyAlignment="1" applyProtection="1"/>
    <xf numFmtId="167" fontId="132" fillId="6" borderId="0" xfId="21" applyNumberFormat="1" applyFont="1" applyFill="1" applyBorder="1" applyAlignment="1" applyProtection="1">
      <alignment vertical="top" wrapText="1"/>
    </xf>
    <xf numFmtId="167" fontId="134" fillId="6" borderId="0" xfId="21" applyNumberFormat="1" applyFont="1" applyFill="1" applyBorder="1" applyAlignment="1" applyProtection="1">
      <alignment vertical="top" wrapText="1"/>
    </xf>
    <xf numFmtId="167" fontId="127" fillId="6" borderId="0" xfId="21" applyNumberFormat="1" applyFont="1" applyFill="1" applyBorder="1" applyAlignment="1" applyProtection="1">
      <alignment horizontal="center" vertical="top"/>
    </xf>
    <xf numFmtId="167" fontId="135" fillId="6" borderId="0" xfId="21" applyNumberFormat="1" applyFont="1" applyFill="1" applyBorder="1" applyAlignment="1" applyProtection="1">
      <alignment vertical="top" wrapText="1"/>
    </xf>
    <xf numFmtId="167" fontId="127" fillId="6" borderId="0" xfId="21" applyNumberFormat="1" applyFont="1" applyFill="1" applyBorder="1" applyAlignment="1" applyProtection="1">
      <alignment horizontal="center" vertical="center"/>
    </xf>
    <xf numFmtId="4" fontId="127" fillId="6" borderId="0" xfId="21" applyNumberFormat="1" applyFont="1" applyFill="1" applyBorder="1" applyAlignment="1" applyProtection="1">
      <alignment vertical="center"/>
    </xf>
    <xf numFmtId="3" fontId="133" fillId="6" borderId="0" xfId="171" applyNumberFormat="1" applyFont="1" applyFill="1" applyBorder="1" applyAlignment="1">
      <alignment horizontal="center" vertical="top"/>
    </xf>
    <xf numFmtId="167" fontId="6" fillId="6" borderId="0" xfId="324" applyNumberFormat="1" applyFont="1" applyFill="1" applyBorder="1" applyAlignment="1" applyProtection="1">
      <alignment horizontal="justify" vertical="top" wrapText="1"/>
    </xf>
    <xf numFmtId="0" fontId="21" fillId="6" borderId="0" xfId="5" applyFont="1" applyFill="1" applyBorder="1" applyAlignment="1" applyProtection="1">
      <alignment horizontal="left" vertical="top" wrapText="1"/>
    </xf>
    <xf numFmtId="212" fontId="14" fillId="6" borderId="0" xfId="21" applyNumberFormat="1" applyFont="1" applyFill="1" applyBorder="1" applyAlignment="1" applyProtection="1">
      <alignment vertical="top"/>
    </xf>
    <xf numFmtId="212" fontId="15" fillId="6" borderId="0" xfId="21" applyNumberFormat="1" applyFont="1" applyFill="1" applyBorder="1" applyAlignment="1" applyProtection="1">
      <alignment vertical="top"/>
    </xf>
    <xf numFmtId="4" fontId="15" fillId="6" borderId="0" xfId="5" applyNumberFormat="1" applyFont="1" applyFill="1" applyBorder="1" applyAlignment="1" applyProtection="1">
      <alignment horizontal="right" vertical="top" wrapText="1"/>
    </xf>
    <xf numFmtId="4" fontId="13" fillId="6" borderId="0" xfId="5" applyNumberFormat="1" applyFont="1" applyFill="1" applyBorder="1" applyAlignment="1" applyProtection="1">
      <alignment horizontal="justify" vertical="top" wrapText="1"/>
    </xf>
    <xf numFmtId="4" fontId="131" fillId="6" borderId="0" xfId="5" applyNumberFormat="1" applyFont="1" applyFill="1" applyBorder="1" applyAlignment="1" applyProtection="1">
      <alignment horizontal="center" wrapText="1"/>
    </xf>
    <xf numFmtId="4" fontId="14" fillId="6" borderId="0" xfId="5" applyNumberFormat="1" applyFont="1" applyFill="1" applyBorder="1" applyAlignment="1" applyProtection="1"/>
    <xf numFmtId="212" fontId="129" fillId="6" borderId="0" xfId="21" applyNumberFormat="1" applyFont="1" applyFill="1" applyBorder="1" applyAlignment="1" applyProtection="1">
      <alignment vertical="top"/>
    </xf>
    <xf numFmtId="167" fontId="127" fillId="6" borderId="0" xfId="324" applyNumberFormat="1" applyFont="1" applyFill="1" applyBorder="1" applyAlignment="1" applyProtection="1">
      <alignment horizontal="justify" vertical="top" wrapText="1"/>
    </xf>
    <xf numFmtId="0" fontId="126" fillId="6" borderId="0" xfId="5" applyFont="1" applyFill="1" applyBorder="1" applyAlignment="1" applyProtection="1">
      <alignment horizontal="left" vertical="top" wrapText="1"/>
    </xf>
    <xf numFmtId="0" fontId="125" fillId="6" borderId="0" xfId="5" applyFont="1" applyFill="1" applyBorder="1" applyAlignment="1" applyProtection="1">
      <alignment horizontal="left" vertical="top" wrapText="1"/>
    </xf>
    <xf numFmtId="4" fontId="125" fillId="6" borderId="0" xfId="5" applyNumberFormat="1" applyFont="1" applyFill="1" applyBorder="1" applyAlignment="1" applyProtection="1">
      <alignment horizontal="left" vertical="top" wrapText="1"/>
      <protection locked="0"/>
    </xf>
    <xf numFmtId="4" fontId="129" fillId="6" borderId="0" xfId="5" applyNumberFormat="1" applyFont="1" applyFill="1" applyBorder="1" applyAlignment="1" applyProtection="1">
      <alignment horizontal="right" vertical="top" wrapText="1"/>
    </xf>
    <xf numFmtId="4" fontId="130" fillId="6" borderId="0" xfId="5" applyNumberFormat="1" applyFont="1" applyFill="1" applyBorder="1" applyAlignment="1" applyProtection="1">
      <alignment horizontal="justify" vertical="top" wrapText="1"/>
    </xf>
    <xf numFmtId="4" fontId="128" fillId="6" borderId="0" xfId="5" applyNumberFormat="1" applyFont="1" applyFill="1" applyBorder="1" applyAlignment="1" applyProtection="1">
      <alignment horizontal="center" wrapText="1"/>
    </xf>
    <xf numFmtId="4" fontId="125" fillId="6" borderId="0" xfId="5" applyNumberFormat="1" applyFont="1" applyFill="1" applyBorder="1" applyAlignment="1" applyProtection="1"/>
    <xf numFmtId="3" fontId="136" fillId="6" borderId="0" xfId="171" applyNumberFormat="1" applyFont="1" applyFill="1" applyBorder="1" applyAlignment="1">
      <alignment horizontal="center" vertical="top"/>
    </xf>
    <xf numFmtId="212" fontId="125" fillId="6" borderId="0" xfId="21" applyNumberFormat="1" applyFont="1" applyFill="1" applyBorder="1" applyAlignment="1" applyProtection="1">
      <alignment vertical="top"/>
    </xf>
    <xf numFmtId="196" fontId="15" fillId="6" borderId="6" xfId="21" applyNumberFormat="1" applyFont="1" applyFill="1" applyBorder="1" applyAlignment="1" applyProtection="1">
      <alignment horizontal="center" vertical="center"/>
    </xf>
    <xf numFmtId="167" fontId="15" fillId="6" borderId="6" xfId="21" applyNumberFormat="1" applyFont="1" applyFill="1" applyBorder="1" applyAlignment="1" applyProtection="1">
      <alignment horizontal="justify" vertical="center"/>
    </xf>
    <xf numFmtId="4" fontId="15" fillId="6" borderId="6" xfId="21" applyNumberFormat="1" applyFont="1" applyFill="1" applyBorder="1" applyAlignment="1" applyProtection="1">
      <alignment horizontal="right" vertical="center"/>
    </xf>
    <xf numFmtId="0" fontId="125" fillId="6" borderId="0" xfId="171" applyFont="1" applyFill="1" applyProtection="1"/>
    <xf numFmtId="0" fontId="126" fillId="6" borderId="0" xfId="171" applyFont="1" applyFill="1" applyProtection="1"/>
    <xf numFmtId="4" fontId="125" fillId="6" borderId="0" xfId="171" applyNumberFormat="1" applyFont="1" applyFill="1" applyProtection="1"/>
    <xf numFmtId="0" fontId="42" fillId="6" borderId="5" xfId="335" applyFont="1" applyFill="1">
      <alignment shrinkToFit="1"/>
    </xf>
    <xf numFmtId="49" fontId="131" fillId="6" borderId="5" xfId="21" applyNumberFormat="1" applyFont="1" applyFill="1" applyBorder="1" applyAlignment="1" applyProtection="1">
      <alignment horizontal="center"/>
    </xf>
    <xf numFmtId="49" fontId="14" fillId="6" borderId="5" xfId="21" applyNumberFormat="1" applyFont="1" applyFill="1" applyBorder="1" applyAlignment="1" applyProtection="1"/>
    <xf numFmtId="4" fontId="14" fillId="6" borderId="5" xfId="21" applyNumberFormat="1" applyFont="1" applyFill="1" applyBorder="1" applyAlignment="1" applyProtection="1"/>
    <xf numFmtId="2" fontId="129" fillId="6" borderId="0" xfId="21" applyNumberFormat="1" applyFont="1" applyFill="1" applyBorder="1" applyAlignment="1" applyProtection="1">
      <alignment vertical="top"/>
    </xf>
    <xf numFmtId="49" fontId="125" fillId="6" borderId="0" xfId="21" applyNumberFormat="1" applyFont="1" applyFill="1" applyBorder="1" applyAlignment="1" applyProtection="1">
      <alignment horizontal="justify" vertical="top"/>
    </xf>
    <xf numFmtId="49" fontId="128" fillId="6" borderId="0" xfId="21" applyNumberFormat="1" applyFont="1" applyFill="1" applyBorder="1" applyAlignment="1" applyProtection="1">
      <alignment horizontal="center" vertical="center"/>
    </xf>
    <xf numFmtId="195" fontId="15" fillId="6" borderId="0" xfId="1" applyNumberFormat="1" applyFont="1" applyFill="1" applyBorder="1" applyAlignment="1" applyProtection="1">
      <alignment vertical="top"/>
    </xf>
    <xf numFmtId="4" fontId="15" fillId="6" borderId="0" xfId="5" applyNumberFormat="1" applyFont="1" applyFill="1" applyBorder="1" applyAlignment="1" applyProtection="1">
      <alignment horizontal="center" wrapText="1"/>
    </xf>
    <xf numFmtId="195" fontId="15" fillId="6" borderId="6" xfId="252" applyNumberFormat="1" applyFont="1" applyFill="1" applyBorder="1" applyAlignment="1" applyProtection="1">
      <alignment horizontal="center" vertical="center"/>
    </xf>
    <xf numFmtId="167" fontId="15" fillId="6" borderId="6" xfId="252" applyNumberFormat="1" applyFont="1" applyFill="1" applyBorder="1" applyAlignment="1" applyProtection="1">
      <alignment horizontal="justify" vertical="center"/>
    </xf>
    <xf numFmtId="0" fontId="14" fillId="6" borderId="0" xfId="12" applyFont="1" applyFill="1" applyBorder="1" applyAlignment="1" applyProtection="1"/>
    <xf numFmtId="0" fontId="21" fillId="6" borderId="0" xfId="12" applyFont="1" applyFill="1" applyBorder="1" applyAlignment="1" applyProtection="1"/>
    <xf numFmtId="4" fontId="14" fillId="6" borderId="0" xfId="12" applyNumberFormat="1" applyFont="1" applyFill="1" applyBorder="1" applyAlignment="1" applyProtection="1"/>
    <xf numFmtId="49" fontId="131" fillId="6" borderId="5" xfId="21" applyNumberFormat="1" applyFont="1" applyFill="1" applyBorder="1" applyAlignment="1" applyProtection="1">
      <alignment horizontal="center" vertical="center"/>
    </xf>
    <xf numFmtId="0" fontId="124" fillId="6" borderId="0" xfId="171" quotePrefix="1" applyFont="1" applyFill="1" applyAlignment="1" applyProtection="1">
      <alignment horizontal="right" vertical="top"/>
    </xf>
    <xf numFmtId="210" fontId="136" fillId="6" borderId="0" xfId="171" applyNumberFormat="1" applyFont="1" applyFill="1" applyBorder="1" applyAlignment="1">
      <alignment horizontal="center" vertical="top"/>
    </xf>
    <xf numFmtId="202" fontId="15" fillId="6" borderId="0" xfId="252" applyNumberFormat="1" applyFont="1" applyFill="1" applyBorder="1" applyAlignment="1" applyProtection="1">
      <alignment vertical="top"/>
    </xf>
    <xf numFmtId="0" fontId="128" fillId="6" borderId="0" xfId="12" applyFont="1" applyFill="1" applyBorder="1" applyAlignment="1" applyProtection="1"/>
    <xf numFmtId="202" fontId="15" fillId="6" borderId="6" xfId="252" applyNumberFormat="1" applyFont="1" applyFill="1" applyBorder="1" applyAlignment="1" applyProtection="1">
      <alignment horizontal="center" vertical="center"/>
    </xf>
    <xf numFmtId="167" fontId="41" fillId="6" borderId="5" xfId="254" applyNumberFormat="1" applyFont="1" applyFill="1" applyBorder="1" applyAlignment="1" applyProtection="1">
      <alignment horizontal="justify" vertical="top"/>
    </xf>
    <xf numFmtId="4" fontId="6" fillId="6" borderId="0" xfId="12" applyNumberFormat="1" applyFont="1" applyFill="1" applyBorder="1" applyAlignment="1" applyProtection="1">
      <alignment horizontal="right" vertical="top" wrapText="1"/>
    </xf>
    <xf numFmtId="4" fontId="6" fillId="6" borderId="0" xfId="12" applyNumberFormat="1" applyFont="1" applyFill="1" applyBorder="1" applyAlignment="1" applyProtection="1">
      <alignment horizontal="right" vertical="top"/>
    </xf>
    <xf numFmtId="4" fontId="13" fillId="6" borderId="0" xfId="12" applyNumberFormat="1" applyFont="1" applyFill="1" applyBorder="1" applyAlignment="1" applyProtection="1">
      <alignment horizontal="right" vertical="top"/>
    </xf>
    <xf numFmtId="4" fontId="13" fillId="6" borderId="0" xfId="12" applyNumberFormat="1" applyFont="1" applyFill="1" applyBorder="1" applyAlignment="1" applyProtection="1">
      <alignment horizontal="right"/>
    </xf>
    <xf numFmtId="0" fontId="6" fillId="6" borderId="0" xfId="171" applyFont="1" applyFill="1" applyAlignment="1" applyProtection="1">
      <alignment vertical="top"/>
    </xf>
    <xf numFmtId="167" fontId="6" fillId="6" borderId="0" xfId="324" quotePrefix="1" applyNumberFormat="1" applyFont="1" applyFill="1" applyBorder="1" applyAlignment="1" applyProtection="1">
      <alignment horizontal="justify" vertical="top" wrapText="1"/>
    </xf>
    <xf numFmtId="213" fontId="129" fillId="6" borderId="0" xfId="21" applyNumberFormat="1" applyFont="1" applyFill="1" applyBorder="1" applyAlignment="1" applyProtection="1">
      <alignment vertical="top"/>
    </xf>
    <xf numFmtId="0" fontId="6" fillId="6" borderId="0" xfId="171" quotePrefix="1" applyFont="1" applyFill="1" applyAlignment="1" applyProtection="1">
      <alignment horizontal="justify" vertical="top" wrapText="1"/>
    </xf>
    <xf numFmtId="0" fontId="15" fillId="6" borderId="0" xfId="5" applyFont="1" applyFill="1" applyBorder="1" applyAlignment="1" applyProtection="1">
      <alignment horizontal="left" vertical="top" wrapText="1"/>
    </xf>
    <xf numFmtId="4" fontId="125" fillId="6" borderId="0" xfId="12" applyNumberFormat="1" applyFont="1" applyFill="1" applyBorder="1" applyAlignment="1" applyProtection="1">
      <protection locked="0"/>
    </xf>
    <xf numFmtId="2" fontId="21" fillId="6" borderId="5" xfId="291" applyNumberFormat="1" applyFont="1" applyFill="1" applyBorder="1" applyAlignment="1" applyProtection="1">
      <alignment horizontal="center" wrapText="1"/>
    </xf>
    <xf numFmtId="0" fontId="21" fillId="6" borderId="5" xfId="339" applyNumberFormat="1" applyFont="1" applyFill="1" applyBorder="1" applyAlignment="1" applyProtection="1">
      <alignment horizontal="center" wrapText="1"/>
    </xf>
    <xf numFmtId="0" fontId="18" fillId="6" borderId="5" xfId="339" applyNumberFormat="1" applyFont="1" applyFill="1" applyBorder="1" applyAlignment="1" applyProtection="1">
      <alignment horizontal="center" wrapText="1"/>
    </xf>
    <xf numFmtId="194" fontId="15" fillId="6" borderId="6" xfId="21" applyNumberFormat="1" applyFont="1" applyFill="1" applyBorder="1" applyAlignment="1" applyProtection="1">
      <alignment horizontal="center" vertical="center"/>
    </xf>
    <xf numFmtId="4" fontId="14" fillId="6" borderId="6" xfId="12" applyNumberFormat="1" applyFont="1" applyFill="1" applyBorder="1" applyAlignment="1" applyProtection="1">
      <alignment horizontal="right" vertical="center"/>
      <protection locked="0"/>
    </xf>
    <xf numFmtId="211" fontId="14" fillId="6" borderId="0" xfId="13" applyNumberFormat="1" applyFont="1" applyFill="1" applyBorder="1" applyAlignment="1" applyProtection="1">
      <alignment vertical="center"/>
    </xf>
    <xf numFmtId="0" fontId="13" fillId="6" borderId="0" xfId="13" applyFont="1" applyFill="1"/>
    <xf numFmtId="0" fontId="6" fillId="6" borderId="0" xfId="171" applyFont="1" applyFill="1" applyProtection="1"/>
    <xf numFmtId="4" fontId="13" fillId="6" borderId="0" xfId="12" quotePrefix="1" applyNumberFormat="1" applyFont="1" applyFill="1" applyBorder="1" applyAlignment="1" applyProtection="1">
      <alignment horizontal="right" vertical="top"/>
    </xf>
    <xf numFmtId="0" fontId="6" fillId="6" borderId="0" xfId="171" quotePrefix="1" applyFont="1" applyFill="1" applyAlignment="1" applyProtection="1">
      <alignment horizontal="right" vertical="top"/>
    </xf>
    <xf numFmtId="167" fontId="6" fillId="6" borderId="0" xfId="21" quotePrefix="1" applyNumberFormat="1" applyFont="1" applyFill="1" applyBorder="1" applyAlignment="1" applyProtection="1">
      <alignment horizontal="right" vertical="top"/>
    </xf>
    <xf numFmtId="0" fontId="6" fillId="6" borderId="0" xfId="171" quotePrefix="1" applyFont="1" applyFill="1" applyAlignment="1" applyProtection="1">
      <alignment horizontal="right"/>
    </xf>
    <xf numFmtId="0" fontId="131" fillId="6" borderId="0" xfId="12" applyFont="1" applyFill="1" applyBorder="1" applyAlignment="1" applyProtection="1"/>
    <xf numFmtId="167" fontId="6" fillId="6" borderId="0" xfId="21" applyNumberFormat="1" applyFont="1" applyFill="1" applyBorder="1" applyAlignment="1" applyProtection="1">
      <alignment horizontal="center" vertical="top"/>
    </xf>
    <xf numFmtId="167" fontId="6" fillId="6" borderId="0" xfId="324" applyNumberFormat="1" applyFont="1" applyFill="1" applyBorder="1" applyAlignment="1" applyProtection="1">
      <alignment horizontal="left" vertical="top" wrapText="1"/>
    </xf>
    <xf numFmtId="0" fontId="14" fillId="6" borderId="0" xfId="171" applyFont="1" applyFill="1" applyProtection="1"/>
    <xf numFmtId="194" fontId="15" fillId="6" borderId="0" xfId="252" applyNumberFormat="1" applyFont="1" applyFill="1" applyBorder="1" applyAlignment="1" applyProtection="1">
      <alignment vertical="top"/>
    </xf>
    <xf numFmtId="194" fontId="14" fillId="6" borderId="0" xfId="252" applyNumberFormat="1" applyFont="1" applyFill="1" applyBorder="1" applyAlignment="1" applyProtection="1">
      <alignment vertical="center"/>
    </xf>
    <xf numFmtId="0" fontId="241" fillId="0" borderId="0" xfId="13" applyFont="1" applyFill="1" applyBorder="1"/>
    <xf numFmtId="49" fontId="44" fillId="0" borderId="0" xfId="20" applyNumberFormat="1" applyFont="1" applyFill="1" applyBorder="1" applyAlignment="1">
      <alignment wrapText="1"/>
    </xf>
    <xf numFmtId="167" fontId="37" fillId="0" borderId="0" xfId="4" applyNumberFormat="1" applyFont="1" applyFill="1" applyAlignment="1"/>
    <xf numFmtId="167" fontId="37" fillId="0" borderId="0" xfId="16" applyNumberFormat="1" applyFont="1" applyFill="1" applyBorder="1" applyAlignment="1" applyProtection="1"/>
    <xf numFmtId="49" fontId="6" fillId="0" borderId="0" xfId="20" applyNumberFormat="1" applyFont="1" applyFill="1" applyBorder="1"/>
    <xf numFmtId="2" fontId="13" fillId="0" borderId="0" xfId="20" applyNumberFormat="1" applyFont="1" applyFill="1" applyAlignment="1">
      <alignment horizontal="right" vertical="top"/>
    </xf>
    <xf numFmtId="166" fontId="6" fillId="0" borderId="0" xfId="20" applyNumberFormat="1" applyFont="1" applyFill="1"/>
    <xf numFmtId="4" fontId="13" fillId="6" borderId="0" xfId="20" applyNumberFormat="1" applyFont="1" applyFill="1" applyBorder="1" applyAlignment="1">
      <alignment horizontal="left" indent="4"/>
    </xf>
    <xf numFmtId="166" fontId="6" fillId="0" borderId="0" xfId="20" applyNumberFormat="1" applyFont="1" applyFill="1" applyBorder="1"/>
    <xf numFmtId="166" fontId="13" fillId="0" borderId="0" xfId="20" applyNumberFormat="1" applyFont="1" applyFill="1" applyBorder="1"/>
    <xf numFmtId="2" fontId="13" fillId="0" borderId="0" xfId="20" applyNumberFormat="1" applyFont="1" applyFill="1" applyBorder="1" applyAlignment="1">
      <alignment horizontal="right" vertical="top"/>
    </xf>
    <xf numFmtId="166" fontId="242" fillId="0" borderId="0" xfId="20" applyNumberFormat="1" applyFont="1" applyFill="1" applyBorder="1"/>
    <xf numFmtId="2" fontId="18" fillId="6" borderId="5" xfId="15" applyNumberFormat="1" applyFont="1" applyFill="1" applyBorder="1" applyAlignment="1" applyProtection="1">
      <alignment horizontal="center" wrapText="1"/>
    </xf>
    <xf numFmtId="167" fontId="14" fillId="6" borderId="0" xfId="21" applyNumberFormat="1" applyFont="1" applyFill="1" applyBorder="1" applyAlignment="1" applyProtection="1">
      <alignment vertical="center"/>
    </xf>
    <xf numFmtId="0" fontId="15" fillId="6" borderId="0" xfId="12" applyFont="1" applyFill="1" applyAlignment="1" applyProtection="1">
      <alignment vertical="top" wrapText="1"/>
    </xf>
    <xf numFmtId="167" fontId="14" fillId="6" borderId="0" xfId="21" applyNumberFormat="1" applyFont="1" applyFill="1" applyBorder="1" applyAlignment="1" applyProtection="1">
      <alignment vertical="center" wrapText="1"/>
    </xf>
    <xf numFmtId="0" fontId="14" fillId="6" borderId="0" xfId="12" applyFont="1" applyFill="1" applyBorder="1" applyAlignment="1" applyProtection="1">
      <alignment vertical="center"/>
    </xf>
    <xf numFmtId="167" fontId="6" fillId="6" borderId="0" xfId="21" applyNumberFormat="1" applyFont="1" applyFill="1" applyBorder="1" applyAlignment="1" applyProtection="1">
      <alignment vertical="center"/>
    </xf>
    <xf numFmtId="0" fontId="14" fillId="6" borderId="2" xfId="12" applyFont="1" applyFill="1" applyBorder="1" applyAlignment="1" applyProtection="1"/>
    <xf numFmtId="0" fontId="21" fillId="6" borderId="2" xfId="12" applyFont="1" applyFill="1" applyBorder="1" applyAlignment="1" applyProtection="1"/>
    <xf numFmtId="4" fontId="14" fillId="6" borderId="2" xfId="12" applyNumberFormat="1" applyFont="1" applyFill="1" applyBorder="1" applyAlignment="1" applyProtection="1"/>
    <xf numFmtId="4" fontId="18" fillId="6" borderId="5" xfId="15" applyNumberFormat="1" applyFont="1" applyFill="1" applyBorder="1" applyAlignment="1" applyProtection="1">
      <alignment horizontal="center" wrapText="1"/>
    </xf>
    <xf numFmtId="4" fontId="18" fillId="6" borderId="5" xfId="21" applyNumberFormat="1" applyFont="1" applyFill="1" applyBorder="1" applyAlignment="1" applyProtection="1">
      <alignment horizontal="center" wrapText="1"/>
    </xf>
    <xf numFmtId="49" fontId="14" fillId="6" borderId="0" xfId="4" applyNumberFormat="1" applyFont="1" applyFill="1" applyBorder="1" applyAlignment="1" applyProtection="1">
      <alignment horizontal="left" vertical="top"/>
    </xf>
    <xf numFmtId="0" fontId="6" fillId="6" borderId="0" xfId="12" applyFont="1" applyFill="1" applyBorder="1" applyAlignment="1" applyProtection="1"/>
    <xf numFmtId="2" fontId="14" fillId="6" borderId="0" xfId="21" applyNumberFormat="1" applyFont="1" applyFill="1" applyBorder="1" applyAlignment="1" applyProtection="1">
      <alignment vertical="top"/>
    </xf>
    <xf numFmtId="167" fontId="14" fillId="6" borderId="0" xfId="21" applyNumberFormat="1" applyFont="1" applyFill="1" applyBorder="1" applyAlignment="1" applyProtection="1">
      <alignment horizontal="justify" vertical="top"/>
    </xf>
    <xf numFmtId="167" fontId="21" fillId="6" borderId="0" xfId="21" applyNumberFormat="1" applyFont="1" applyFill="1" applyBorder="1" applyAlignment="1" applyProtection="1">
      <alignment horizontal="center" vertical="center"/>
    </xf>
    <xf numFmtId="2" fontId="42" fillId="6" borderId="0" xfId="21" applyNumberFormat="1" applyFont="1" applyFill="1" applyBorder="1" applyAlignment="1" applyProtection="1">
      <alignment horizontal="center" vertical="top"/>
    </xf>
    <xf numFmtId="167" fontId="42" fillId="6" borderId="0" xfId="21" applyNumberFormat="1" applyFont="1" applyFill="1" applyBorder="1" applyAlignment="1" applyProtection="1">
      <alignment horizontal="justify" vertical="top"/>
    </xf>
    <xf numFmtId="167" fontId="131" fillId="6" borderId="0" xfId="21" applyNumberFormat="1" applyFont="1" applyFill="1" applyBorder="1" applyAlignment="1" applyProtection="1">
      <alignment horizontal="center" vertical="center"/>
    </xf>
    <xf numFmtId="2" fontId="15" fillId="6" borderId="0" xfId="21" applyNumberFormat="1" applyFont="1" applyFill="1" applyBorder="1" applyAlignment="1" applyProtection="1">
      <alignment horizontal="center" vertical="top"/>
    </xf>
    <xf numFmtId="167" fontId="15" fillId="6" borderId="0" xfId="21" applyNumberFormat="1" applyFont="1" applyFill="1" applyBorder="1" applyAlignment="1" applyProtection="1">
      <alignment horizontal="justify" vertical="top"/>
    </xf>
    <xf numFmtId="0" fontId="14" fillId="6" borderId="0" xfId="12" applyFont="1" applyFill="1" applyAlignment="1" applyProtection="1">
      <alignment wrapText="1"/>
    </xf>
    <xf numFmtId="0" fontId="6" fillId="6" borderId="0" xfId="12" applyFont="1" applyFill="1" applyAlignment="1" applyProtection="1">
      <alignment horizontal="right" vertical="top" wrapText="1"/>
    </xf>
    <xf numFmtId="167" fontId="44" fillId="6" borderId="0" xfId="21" applyNumberFormat="1" applyFont="1" applyFill="1" applyBorder="1" applyAlignment="1" applyProtection="1">
      <alignment vertical="top" wrapText="1"/>
    </xf>
    <xf numFmtId="167" fontId="6" fillId="6" borderId="0" xfId="21" applyNumberFormat="1" applyFont="1" applyFill="1" applyBorder="1" applyAlignment="1" applyProtection="1">
      <alignment horizontal="center" vertical="center"/>
    </xf>
    <xf numFmtId="49" fontId="15" fillId="0" borderId="0" xfId="10" applyNumberFormat="1" applyFont="1" applyFill="1" applyBorder="1" applyAlignment="1" applyProtection="1">
      <alignment horizontal="left" vertical="center" wrapText="1"/>
    </xf>
    <xf numFmtId="0" fontId="242" fillId="0" borderId="0" xfId="13" applyFont="1" applyFill="1" applyBorder="1"/>
    <xf numFmtId="4" fontId="244" fillId="6" borderId="0" xfId="21" applyNumberFormat="1" applyFont="1" applyFill="1" applyBorder="1" applyAlignment="1" applyProtection="1">
      <alignment vertical="center"/>
    </xf>
    <xf numFmtId="167" fontId="32" fillId="0" borderId="0" xfId="4" applyNumberFormat="1" applyFont="1" applyFill="1" applyBorder="1" applyAlignment="1">
      <alignment horizontal="right" vertical="center"/>
    </xf>
    <xf numFmtId="0" fontId="18" fillId="0" borderId="0" xfId="17" applyFont="1" applyFill="1"/>
    <xf numFmtId="0" fontId="13" fillId="6" borderId="0" xfId="12" applyFont="1" applyFill="1" applyAlignment="1" applyProtection="1">
      <alignment vertical="top" wrapText="1"/>
    </xf>
    <xf numFmtId="0" fontId="3" fillId="0" borderId="0" xfId="171" applyAlignment="1"/>
    <xf numFmtId="0" fontId="248" fillId="0" borderId="0" xfId="171" applyFont="1"/>
    <xf numFmtId="0" fontId="153" fillId="0" borderId="0" xfId="171" applyFont="1"/>
    <xf numFmtId="167" fontId="6" fillId="6" borderId="0" xfId="21" applyNumberFormat="1" applyFont="1" applyFill="1" applyBorder="1" applyAlignment="1" applyProtection="1">
      <alignment vertical="top" wrapText="1"/>
    </xf>
    <xf numFmtId="0" fontId="6" fillId="6" borderId="0" xfId="12" applyFont="1" applyFill="1" applyAlignment="1" applyProtection="1">
      <alignment vertical="top" wrapText="1"/>
    </xf>
    <xf numFmtId="0" fontId="9" fillId="0" borderId="2" xfId="171" applyFont="1" applyFill="1" applyBorder="1"/>
    <xf numFmtId="0" fontId="9" fillId="0" borderId="0" xfId="171" applyFont="1" applyFill="1"/>
    <xf numFmtId="2" fontId="21" fillId="0" borderId="5" xfId="291" applyNumberFormat="1" applyFont="1" applyFill="1" applyBorder="1" applyAlignment="1" applyProtection="1">
      <alignment horizontal="center" wrapText="1"/>
    </xf>
    <xf numFmtId="0" fontId="21" fillId="0" borderId="5" xfId="339" applyNumberFormat="1" applyFont="1" applyFill="1" applyBorder="1" applyAlignment="1" applyProtection="1">
      <alignment horizontal="center" wrapText="1"/>
    </xf>
    <xf numFmtId="0" fontId="18" fillId="0" borderId="5" xfId="339" applyNumberFormat="1" applyFont="1" applyFill="1" applyBorder="1" applyAlignment="1" applyProtection="1">
      <alignment horizontal="center" wrapText="1"/>
    </xf>
    <xf numFmtId="2" fontId="21" fillId="0" borderId="5" xfId="15" applyNumberFormat="1" applyFont="1" applyFill="1" applyBorder="1" applyAlignment="1" applyProtection="1">
      <alignment horizontal="center" wrapText="1"/>
    </xf>
    <xf numFmtId="4" fontId="21" fillId="0" borderId="5" xfId="15" applyNumberFormat="1" applyFont="1" applyFill="1" applyBorder="1" applyAlignment="1" applyProtection="1">
      <alignment horizontal="center" wrapText="1"/>
    </xf>
    <xf numFmtId="4" fontId="21" fillId="0" borderId="5" xfId="21" applyNumberFormat="1" applyFont="1" applyFill="1" applyBorder="1" applyAlignment="1" applyProtection="1">
      <alignment horizontal="center" wrapText="1"/>
    </xf>
    <xf numFmtId="2" fontId="41" fillId="0" borderId="0" xfId="21" applyNumberFormat="1" applyFont="1" applyFill="1" applyBorder="1" applyAlignment="1" applyProtection="1">
      <alignment horizontal="center" vertical="center" shrinkToFit="1"/>
    </xf>
    <xf numFmtId="0" fontId="41" fillId="0" borderId="0" xfId="21" applyFont="1" applyFill="1" applyBorder="1" applyAlignment="1" applyProtection="1">
      <alignment horizontal="left" vertical="center" shrinkToFit="1"/>
    </xf>
    <xf numFmtId="2" fontId="14" fillId="0" borderId="0" xfId="21" quotePrefix="1" applyNumberFormat="1" applyFont="1" applyFill="1" applyBorder="1" applyAlignment="1" applyProtection="1">
      <alignment vertical="top"/>
    </xf>
    <xf numFmtId="0" fontId="6" fillId="0" borderId="0" xfId="21" applyFont="1" applyFill="1" applyBorder="1" applyAlignment="1" applyProtection="1">
      <alignment vertical="top"/>
    </xf>
    <xf numFmtId="0" fontId="21" fillId="0" borderId="0" xfId="21" applyFont="1" applyFill="1" applyBorder="1" applyAlignment="1" applyProtection="1">
      <alignment horizontal="center" vertical="center"/>
    </xf>
    <xf numFmtId="0" fontId="14" fillId="0" borderId="0" xfId="21" applyFont="1" applyFill="1" applyBorder="1" applyAlignment="1" applyProtection="1">
      <alignment horizontal="right" vertical="center"/>
    </xf>
    <xf numFmtId="4" fontId="15" fillId="0" borderId="0" xfId="21" applyNumberFormat="1" applyFont="1" applyFill="1" applyBorder="1" applyAlignment="1" applyProtection="1">
      <alignment horizontal="left" vertical="center"/>
    </xf>
    <xf numFmtId="4" fontId="15" fillId="0" borderId="0" xfId="21" applyNumberFormat="1" applyFont="1" applyFill="1" applyBorder="1" applyAlignment="1" applyProtection="1">
      <alignment vertical="center"/>
    </xf>
    <xf numFmtId="0" fontId="6" fillId="0" borderId="0" xfId="12" applyFont="1" applyFill="1" applyAlignment="1" applyProtection="1"/>
    <xf numFmtId="0" fontId="6" fillId="0" borderId="0" xfId="12" applyFont="1" applyFill="1" applyAlignment="1" applyProtection="1">
      <alignment horizontal="right" vertical="top"/>
    </xf>
    <xf numFmtId="0" fontId="6" fillId="0" borderId="0" xfId="12" applyFont="1" applyFill="1" applyAlignment="1" applyProtection="1">
      <alignment vertical="top" wrapText="1"/>
    </xf>
    <xf numFmtId="0" fontId="41" fillId="0" borderId="5" xfId="335" applyFont="1" applyFill="1">
      <alignment shrinkToFit="1"/>
    </xf>
    <xf numFmtId="0" fontId="13" fillId="0" borderId="5" xfId="335" applyFont="1" applyFill="1">
      <alignment shrinkToFit="1"/>
    </xf>
    <xf numFmtId="0" fontId="131" fillId="0" borderId="5" xfId="21" applyFont="1" applyFill="1" applyBorder="1" applyAlignment="1" applyProtection="1">
      <alignment horizontal="center" vertical="center"/>
    </xf>
    <xf numFmtId="0" fontId="14" fillId="0" borderId="5" xfId="21" applyFont="1" applyFill="1" applyBorder="1" applyAlignment="1" applyProtection="1">
      <alignment horizontal="right" vertical="center"/>
    </xf>
    <xf numFmtId="4" fontId="15" fillId="0" borderId="5" xfId="21" applyNumberFormat="1" applyFont="1" applyFill="1" applyBorder="1" applyAlignment="1" applyProtection="1">
      <alignment horizontal="left" vertical="center"/>
    </xf>
    <xf numFmtId="4" fontId="15" fillId="0" borderId="5" xfId="21" applyNumberFormat="1" applyFont="1" applyFill="1" applyBorder="1" applyAlignment="1" applyProtection="1">
      <alignment vertical="center"/>
    </xf>
    <xf numFmtId="2" fontId="15" fillId="0" borderId="0" xfId="21" applyNumberFormat="1" applyFont="1" applyFill="1" applyBorder="1" applyAlignment="1" applyProtection="1">
      <alignment horizontal="center" vertical="top"/>
    </xf>
    <xf numFmtId="0" fontId="13" fillId="0" borderId="0" xfId="21" applyFont="1" applyFill="1" applyBorder="1" applyAlignment="1" applyProtection="1">
      <alignment vertical="top"/>
    </xf>
    <xf numFmtId="0" fontId="131" fillId="0" borderId="0" xfId="21" applyFont="1" applyFill="1" applyBorder="1" applyAlignment="1" applyProtection="1">
      <alignment horizontal="center" vertical="center"/>
    </xf>
    <xf numFmtId="0" fontId="6" fillId="0" borderId="0" xfId="21" applyFont="1" applyFill="1" applyBorder="1" applyAlignment="1" applyProtection="1">
      <alignment horizontal="center" vertical="top"/>
    </xf>
    <xf numFmtId="0" fontId="6" fillId="0" borderId="0" xfId="21" applyNumberFormat="1" applyFont="1" applyFill="1" applyBorder="1" applyAlignment="1" applyProtection="1">
      <alignment vertical="top" wrapText="1"/>
    </xf>
    <xf numFmtId="4" fontId="13" fillId="0" borderId="0" xfId="12" applyNumberFormat="1" applyFont="1" applyFill="1" applyBorder="1" applyAlignment="1" applyProtection="1">
      <alignment horizontal="right" vertical="top" wrapText="1"/>
    </xf>
    <xf numFmtId="0" fontId="13" fillId="0" borderId="0" xfId="21" applyFont="1" applyFill="1" applyBorder="1" applyAlignment="1" applyProtection="1">
      <alignment vertical="center"/>
    </xf>
    <xf numFmtId="4" fontId="6" fillId="0" borderId="0" xfId="12" applyNumberFormat="1" applyFont="1" applyFill="1" applyBorder="1" applyAlignment="1" applyProtection="1">
      <alignment horizontal="right" vertical="top" wrapText="1"/>
    </xf>
    <xf numFmtId="4" fontId="6" fillId="0" borderId="0" xfId="21" applyNumberFormat="1" applyFont="1" applyFill="1" applyBorder="1" applyAlignment="1" applyProtection="1">
      <alignment vertical="top" wrapText="1"/>
    </xf>
    <xf numFmtId="2" fontId="6" fillId="0" borderId="0" xfId="21" applyNumberFormat="1" applyFont="1" applyFill="1" applyBorder="1" applyAlignment="1" applyProtection="1">
      <alignment horizontal="right" vertical="top"/>
    </xf>
    <xf numFmtId="4" fontId="13" fillId="0" borderId="0" xfId="12" applyNumberFormat="1" applyFont="1" applyFill="1" applyBorder="1" applyAlignment="1" applyProtection="1">
      <alignment horizontal="right" vertical="top"/>
    </xf>
    <xf numFmtId="4" fontId="13" fillId="0" borderId="0" xfId="21" applyNumberFormat="1" applyFont="1" applyFill="1" applyBorder="1" applyAlignment="1" applyProtection="1">
      <alignment vertical="top" wrapText="1"/>
    </xf>
    <xf numFmtId="4" fontId="13" fillId="0" borderId="0" xfId="12" quotePrefix="1" applyNumberFormat="1" applyFont="1" applyFill="1" applyBorder="1" applyAlignment="1" applyProtection="1">
      <alignment horizontal="right" vertical="top"/>
    </xf>
    <xf numFmtId="3" fontId="133" fillId="0" borderId="0" xfId="171" applyNumberFormat="1" applyFont="1" applyFill="1" applyBorder="1" applyAlignment="1">
      <alignment horizontal="center" vertical="top"/>
    </xf>
    <xf numFmtId="49" fontId="6" fillId="0" borderId="0" xfId="321" applyFont="1" applyFill="1">
      <alignment horizontal="justify" vertical="top" wrapText="1"/>
    </xf>
    <xf numFmtId="0" fontId="21" fillId="0" borderId="0" xfId="5" applyFont="1" applyFill="1" applyBorder="1" applyAlignment="1" applyProtection="1">
      <alignment horizontal="left" vertical="top" wrapText="1"/>
    </xf>
    <xf numFmtId="0" fontId="14" fillId="0" borderId="0" xfId="5" applyFont="1" applyFill="1" applyBorder="1" applyAlignment="1" applyProtection="1">
      <alignment horizontal="left" vertical="top" wrapText="1"/>
    </xf>
    <xf numFmtId="0" fontId="14" fillId="0" borderId="0" xfId="5" applyFont="1" applyFill="1" applyBorder="1" applyAlignment="1" applyProtection="1">
      <alignment horizontal="left" vertical="top" wrapText="1"/>
      <protection locked="0"/>
    </xf>
    <xf numFmtId="203" fontId="15" fillId="0" borderId="0" xfId="21" applyNumberFormat="1" applyFont="1" applyFill="1" applyBorder="1" applyAlignment="1" applyProtection="1">
      <alignment vertical="top"/>
    </xf>
    <xf numFmtId="167" fontId="6" fillId="0" borderId="0" xfId="324" applyNumberFormat="1" applyFont="1" applyFill="1" applyBorder="1" applyAlignment="1" applyProtection="1">
      <alignment horizontal="justify" vertical="top" wrapText="1"/>
    </xf>
    <xf numFmtId="214" fontId="6" fillId="0" borderId="0" xfId="21" applyNumberFormat="1" applyFont="1" applyFill="1" applyBorder="1" applyAlignment="1" applyProtection="1">
      <alignment vertical="center"/>
    </xf>
    <xf numFmtId="167" fontId="13" fillId="0" borderId="33" xfId="324" applyNumberFormat="1" applyFont="1" applyFill="1" applyBorder="1" applyAlignment="1" applyProtection="1">
      <alignment horizontal="justify" vertical="center" wrapText="1"/>
    </xf>
    <xf numFmtId="0" fontId="6" fillId="0" borderId="33" xfId="13" applyFont="1" applyFill="1" applyBorder="1" applyAlignment="1" applyProtection="1">
      <alignment horizontal="center" vertical="center"/>
    </xf>
    <xf numFmtId="211" fontId="13" fillId="0" borderId="33" xfId="3" applyNumberFormat="1" applyFont="1" applyFill="1" applyBorder="1" applyAlignment="1" applyProtection="1">
      <alignment vertical="center"/>
    </xf>
    <xf numFmtId="4" fontId="6" fillId="0" borderId="33" xfId="253" applyNumberFormat="1" applyFont="1" applyFill="1" applyBorder="1" applyAlignment="1" applyProtection="1">
      <alignment vertical="center"/>
      <protection locked="0"/>
    </xf>
    <xf numFmtId="4" fontId="6" fillId="0" borderId="33" xfId="253" applyNumberFormat="1" applyFont="1" applyFill="1" applyBorder="1" applyAlignment="1" applyProtection="1">
      <alignment vertical="center"/>
    </xf>
    <xf numFmtId="4" fontId="15" fillId="0" borderId="0" xfId="5" applyNumberFormat="1" applyFont="1" applyFill="1" applyBorder="1" applyAlignment="1" applyProtection="1">
      <alignment horizontal="right" vertical="top" wrapText="1"/>
    </xf>
    <xf numFmtId="4" fontId="13" fillId="0" borderId="0" xfId="5" applyNumberFormat="1" applyFont="1" applyFill="1" applyBorder="1" applyAlignment="1" applyProtection="1">
      <alignment horizontal="justify" vertical="top" wrapText="1"/>
    </xf>
    <xf numFmtId="4" fontId="131" fillId="0" borderId="0" xfId="5" applyNumberFormat="1" applyFont="1" applyFill="1" applyBorder="1" applyAlignment="1" applyProtection="1">
      <alignment horizontal="center" wrapText="1"/>
    </xf>
    <xf numFmtId="4" fontId="14" fillId="0" borderId="0" xfId="5" applyNumberFormat="1" applyFont="1" applyFill="1" applyBorder="1" applyAlignment="1" applyProtection="1">
      <alignment horizontal="center" wrapText="1"/>
    </xf>
    <xf numFmtId="4" fontId="15" fillId="0" borderId="0" xfId="5" applyNumberFormat="1" applyFont="1" applyFill="1" applyBorder="1" applyAlignment="1" applyProtection="1">
      <alignment horizontal="right" wrapText="1"/>
      <protection locked="0"/>
    </xf>
    <xf numFmtId="4" fontId="14" fillId="0" borderId="0" xfId="5" applyNumberFormat="1" applyFont="1" applyFill="1" applyBorder="1" applyAlignment="1" applyProtection="1"/>
    <xf numFmtId="215" fontId="14" fillId="0" borderId="6" xfId="21" applyNumberFormat="1" applyFont="1" applyFill="1" applyBorder="1" applyAlignment="1" applyProtection="1">
      <alignment horizontal="center" vertical="center"/>
    </xf>
    <xf numFmtId="215" fontId="14" fillId="0" borderId="6" xfId="21" applyNumberFormat="1" applyFont="1" applyFill="1" applyBorder="1" applyAlignment="1" applyProtection="1">
      <alignment horizontal="left" vertical="center"/>
    </xf>
    <xf numFmtId="4" fontId="21" fillId="0" borderId="6" xfId="21" applyNumberFormat="1" applyFont="1" applyFill="1" applyBorder="1" applyAlignment="1" applyProtection="1">
      <alignment horizontal="right" vertical="center"/>
    </xf>
    <xf numFmtId="4" fontId="14" fillId="0" borderId="6" xfId="21" applyNumberFormat="1" applyFont="1" applyFill="1" applyBorder="1" applyAlignment="1" applyProtection="1">
      <alignment horizontal="right" vertical="center"/>
    </xf>
    <xf numFmtId="4" fontId="14" fillId="0" borderId="6" xfId="12" applyNumberFormat="1" applyFont="1" applyFill="1" applyBorder="1" applyAlignment="1" applyProtection="1">
      <alignment horizontal="right" vertical="center"/>
    </xf>
    <xf numFmtId="4" fontId="15" fillId="0" borderId="6" xfId="21" applyNumberFormat="1" applyFont="1" applyFill="1" applyBorder="1" applyAlignment="1" applyProtection="1">
      <alignment vertical="center"/>
    </xf>
    <xf numFmtId="0" fontId="14" fillId="0" borderId="0" xfId="12" applyFont="1" applyFill="1" applyBorder="1" applyAlignment="1" applyProtection="1"/>
    <xf numFmtId="0" fontId="6" fillId="0" borderId="0" xfId="12" applyFont="1" applyFill="1" applyBorder="1" applyAlignment="1" applyProtection="1"/>
    <xf numFmtId="0" fontId="21" fillId="0" borderId="0" xfId="12" applyFont="1" applyFill="1" applyBorder="1" applyAlignment="1" applyProtection="1"/>
    <xf numFmtId="4" fontId="14" fillId="0" borderId="0" xfId="12" applyNumberFormat="1" applyFont="1" applyFill="1" applyBorder="1" applyAlignment="1" applyProtection="1">
      <alignment horizontal="left"/>
    </xf>
    <xf numFmtId="2" fontId="14" fillId="0" borderId="0" xfId="21" applyNumberFormat="1" applyFont="1" applyFill="1" applyBorder="1" applyAlignment="1" applyProtection="1">
      <alignment vertical="top"/>
    </xf>
    <xf numFmtId="0" fontId="6" fillId="0" borderId="0" xfId="21" applyFont="1" applyFill="1" applyBorder="1" applyAlignment="1" applyProtection="1">
      <alignment horizontal="justify" vertical="top"/>
    </xf>
    <xf numFmtId="4" fontId="14" fillId="0" borderId="0" xfId="21" applyNumberFormat="1" applyFont="1" applyFill="1" applyBorder="1" applyAlignment="1" applyProtection="1">
      <alignment horizontal="right" vertical="center"/>
    </xf>
    <xf numFmtId="4" fontId="14" fillId="0" borderId="0" xfId="21" applyNumberFormat="1" applyFont="1" applyFill="1" applyBorder="1" applyAlignment="1" applyProtection="1">
      <alignment vertical="center"/>
    </xf>
    <xf numFmtId="0" fontId="42" fillId="0" borderId="5" xfId="335" applyFont="1" applyFill="1">
      <alignment shrinkToFit="1"/>
    </xf>
    <xf numFmtId="196" fontId="14" fillId="0" borderId="0" xfId="21" applyNumberFormat="1" applyFont="1" applyFill="1" applyBorder="1" applyAlignment="1" applyProtection="1">
      <alignment vertical="top"/>
    </xf>
    <xf numFmtId="0" fontId="6" fillId="0" borderId="0" xfId="21" applyFont="1" applyFill="1" applyBorder="1" applyAlignment="1" applyProtection="1">
      <alignment horizontal="justify" vertical="top" wrapText="1"/>
    </xf>
    <xf numFmtId="0" fontId="6" fillId="0" borderId="0" xfId="13" applyFont="1" applyFill="1" applyBorder="1" applyAlignment="1" applyProtection="1">
      <alignment horizontal="center" vertical="center"/>
    </xf>
    <xf numFmtId="211" fontId="14" fillId="0" borderId="0" xfId="13" applyNumberFormat="1" applyFont="1" applyFill="1" applyBorder="1" applyAlignment="1" applyProtection="1">
      <alignment vertical="center"/>
    </xf>
    <xf numFmtId="0" fontId="6" fillId="0" borderId="0" xfId="21" applyFont="1" applyFill="1" applyBorder="1" applyAlignment="1" applyProtection="1">
      <alignment vertical="top" wrapText="1"/>
    </xf>
    <xf numFmtId="2" fontId="6" fillId="0" borderId="0" xfId="21" applyNumberFormat="1" applyFont="1" applyFill="1" applyBorder="1" applyAlignment="1" applyProtection="1">
      <alignment horizontal="right" vertical="top" wrapText="1"/>
    </xf>
    <xf numFmtId="4" fontId="6" fillId="0" borderId="0" xfId="12" applyNumberFormat="1" applyFont="1" applyFill="1" applyBorder="1" applyAlignment="1" applyProtection="1">
      <alignment horizontal="right" vertical="top"/>
    </xf>
    <xf numFmtId="0" fontId="13" fillId="0" borderId="0" xfId="21" applyFont="1" applyFill="1" applyBorder="1" applyAlignment="1" applyProtection="1">
      <alignment vertical="top" wrapText="1"/>
    </xf>
    <xf numFmtId="4" fontId="6" fillId="0" borderId="0" xfId="12" quotePrefix="1" applyNumberFormat="1" applyFont="1" applyFill="1" applyBorder="1" applyAlignment="1" applyProtection="1">
      <alignment horizontal="right" vertical="top"/>
    </xf>
    <xf numFmtId="0" fontId="6" fillId="0" borderId="0" xfId="21" quotePrefix="1" applyFont="1" applyFill="1" applyBorder="1" applyAlignment="1" applyProtection="1">
      <alignment vertical="top" wrapText="1"/>
    </xf>
    <xf numFmtId="0" fontId="6" fillId="0" borderId="0" xfId="171" applyFont="1" applyFill="1" applyProtection="1"/>
    <xf numFmtId="0" fontId="14" fillId="0" borderId="0" xfId="171" applyFont="1" applyFill="1" applyProtection="1"/>
    <xf numFmtId="4" fontId="14" fillId="0" borderId="0" xfId="171" applyNumberFormat="1" applyFont="1" applyFill="1" applyProtection="1"/>
    <xf numFmtId="0" fontId="14" fillId="0" borderId="0" xfId="171" quotePrefix="1" applyFont="1" applyFill="1" applyProtection="1"/>
    <xf numFmtId="207" fontId="15" fillId="0" borderId="0" xfId="21" applyNumberFormat="1" applyFont="1" applyFill="1" applyBorder="1" applyAlignment="1" applyProtection="1">
      <alignment vertical="top"/>
    </xf>
    <xf numFmtId="4" fontId="6" fillId="0" borderId="0" xfId="21" applyNumberFormat="1" applyFont="1" applyFill="1" applyBorder="1" applyAlignment="1" applyProtection="1">
      <alignment vertical="center"/>
    </xf>
    <xf numFmtId="210" fontId="133" fillId="0" borderId="0" xfId="171" applyNumberFormat="1" applyFont="1" applyFill="1" applyBorder="1" applyAlignment="1">
      <alignment horizontal="center" vertical="top"/>
    </xf>
    <xf numFmtId="0" fontId="13" fillId="0" borderId="6" xfId="21" applyFont="1" applyFill="1" applyBorder="1" applyAlignment="1" applyProtection="1">
      <alignment vertical="center"/>
    </xf>
    <xf numFmtId="0" fontId="131" fillId="0" borderId="0" xfId="21" applyFont="1" applyFill="1" applyBorder="1" applyAlignment="1" applyProtection="1">
      <alignment vertical="center"/>
    </xf>
    <xf numFmtId="4" fontId="14" fillId="0" borderId="0" xfId="12" applyNumberFormat="1" applyFont="1" applyFill="1" applyBorder="1" applyAlignment="1" applyProtection="1"/>
    <xf numFmtId="0" fontId="40" fillId="0" borderId="5" xfId="335" applyFont="1" applyFill="1">
      <alignment shrinkToFit="1"/>
    </xf>
    <xf numFmtId="0" fontId="131" fillId="0" borderId="5" xfId="21" applyFont="1" applyFill="1" applyBorder="1" applyAlignment="1" applyProtection="1">
      <alignment vertical="center"/>
    </xf>
    <xf numFmtId="4" fontId="14" fillId="0" borderId="5" xfId="21" applyNumberFormat="1" applyFont="1" applyFill="1" applyBorder="1" applyAlignment="1" applyProtection="1">
      <alignment vertical="center"/>
    </xf>
    <xf numFmtId="4" fontId="14" fillId="0" borderId="5" xfId="12" applyNumberFormat="1" applyFont="1" applyFill="1" applyBorder="1" applyAlignment="1" applyProtection="1"/>
    <xf numFmtId="0" fontId="14" fillId="0" borderId="5" xfId="12" applyFont="1" applyFill="1" applyBorder="1" applyAlignment="1" applyProtection="1"/>
    <xf numFmtId="4" fontId="15" fillId="0" borderId="0" xfId="12" quotePrefix="1" applyNumberFormat="1" applyFont="1" applyFill="1" applyBorder="1" applyAlignment="1" applyProtection="1">
      <alignment horizontal="right" vertical="top"/>
    </xf>
    <xf numFmtId="49" fontId="6" fillId="0" borderId="0" xfId="319" quotePrefix="1" applyNumberFormat="1" applyFont="1" applyFill="1" applyAlignment="1" applyProtection="1">
      <alignment horizontal="right" vertical="top" wrapText="1"/>
    </xf>
    <xf numFmtId="0" fontId="14" fillId="0" borderId="0" xfId="21" quotePrefix="1" applyFont="1" applyFill="1" applyBorder="1" applyAlignment="1" applyProtection="1">
      <alignment horizontal="center" vertical="top"/>
    </xf>
    <xf numFmtId="0" fontId="44" fillId="0" borderId="0" xfId="21" applyNumberFormat="1" applyFont="1" applyFill="1" applyBorder="1" applyAlignment="1" applyProtection="1">
      <alignment vertical="top" wrapText="1"/>
    </xf>
    <xf numFmtId="0" fontId="6" fillId="0" borderId="0" xfId="21" applyFont="1" applyFill="1" applyBorder="1" applyAlignment="1" applyProtection="1">
      <alignment vertical="center" wrapText="1"/>
    </xf>
    <xf numFmtId="4" fontId="14" fillId="0" borderId="0" xfId="21" applyNumberFormat="1" applyFont="1" applyFill="1" applyBorder="1" applyAlignment="1" applyProtection="1">
      <alignment vertical="center" wrapText="1"/>
    </xf>
    <xf numFmtId="4" fontId="14" fillId="0" borderId="0" xfId="12" applyNumberFormat="1" applyFont="1" applyFill="1" applyBorder="1" applyAlignment="1" applyProtection="1">
      <alignment wrapText="1"/>
    </xf>
    <xf numFmtId="0" fontId="14" fillId="0" borderId="0" xfId="12" applyFont="1" applyFill="1" applyBorder="1" applyAlignment="1" applyProtection="1">
      <alignment wrapText="1"/>
    </xf>
    <xf numFmtId="0" fontId="14" fillId="0" borderId="0" xfId="21" applyFont="1" applyFill="1" applyBorder="1" applyAlignment="1" applyProtection="1">
      <alignment horizontal="center" vertical="top"/>
    </xf>
    <xf numFmtId="0" fontId="21" fillId="0" borderId="0" xfId="21" applyFont="1" applyFill="1" applyBorder="1" applyAlignment="1" applyProtection="1">
      <alignment vertical="center"/>
    </xf>
    <xf numFmtId="4" fontId="14" fillId="0" borderId="0" xfId="5" applyNumberFormat="1" applyFont="1" applyFill="1" applyBorder="1" applyAlignment="1" applyProtection="1">
      <alignment horizontal="left" vertical="top" wrapText="1"/>
      <protection locked="0"/>
    </xf>
    <xf numFmtId="169" fontId="15" fillId="0" borderId="0" xfId="21" applyNumberFormat="1" applyFont="1" applyFill="1" applyBorder="1" applyAlignment="1" applyProtection="1">
      <alignment vertical="top"/>
    </xf>
    <xf numFmtId="4" fontId="159" fillId="0" borderId="0" xfId="21" applyNumberFormat="1" applyFont="1" applyFill="1" applyBorder="1" applyAlignment="1" applyProtection="1">
      <alignment vertical="center"/>
    </xf>
    <xf numFmtId="4" fontId="14" fillId="0" borderId="0" xfId="12" applyNumberFormat="1" applyFont="1" applyFill="1" applyBorder="1" applyAlignment="1" applyProtection="1">
      <protection locked="0"/>
    </xf>
    <xf numFmtId="0" fontId="21" fillId="0" borderId="6" xfId="12" applyFont="1" applyFill="1" applyBorder="1" applyAlignment="1" applyProtection="1">
      <alignment horizontal="right" vertical="center"/>
    </xf>
    <xf numFmtId="4" fontId="14" fillId="0" borderId="6" xfId="21" applyNumberFormat="1" applyFont="1" applyFill="1" applyBorder="1" applyAlignment="1" applyProtection="1">
      <alignment vertical="center"/>
    </xf>
    <xf numFmtId="0" fontId="21" fillId="0" borderId="0" xfId="21" applyFont="1" applyFill="1" applyBorder="1" applyAlignment="1" applyProtection="1">
      <alignment horizontal="justify" vertical="center"/>
    </xf>
    <xf numFmtId="0" fontId="21" fillId="0" borderId="5" xfId="21" applyFont="1" applyFill="1" applyBorder="1" applyAlignment="1" applyProtection="1">
      <alignment horizontal="center" vertical="center"/>
    </xf>
    <xf numFmtId="169" fontId="6" fillId="0" borderId="0" xfId="21" applyNumberFormat="1" applyFont="1" applyFill="1" applyBorder="1" applyAlignment="1" applyProtection="1">
      <alignment vertical="top"/>
    </xf>
    <xf numFmtId="216" fontId="15" fillId="0" borderId="0" xfId="21" applyNumberFormat="1" applyFont="1" applyFill="1" applyBorder="1" applyAlignment="1" applyProtection="1">
      <alignment vertical="top"/>
    </xf>
    <xf numFmtId="212" fontId="14" fillId="0" borderId="0" xfId="21" applyNumberFormat="1" applyFont="1" applyFill="1" applyBorder="1" applyAlignment="1" applyProtection="1">
      <alignment vertical="top"/>
    </xf>
    <xf numFmtId="4" fontId="14" fillId="0" borderId="0" xfId="5" applyNumberFormat="1" applyFont="1" applyFill="1" applyBorder="1" applyAlignment="1" applyProtection="1">
      <alignment horizontal="right" wrapText="1"/>
      <protection locked="0"/>
    </xf>
    <xf numFmtId="4" fontId="14" fillId="0" borderId="0" xfId="5" applyNumberFormat="1" applyFont="1" applyFill="1" applyBorder="1" applyAlignment="1" applyProtection="1">
      <alignment horizontal="center" vertical="top"/>
    </xf>
    <xf numFmtId="4" fontId="14" fillId="0" borderId="0" xfId="13" applyNumberFormat="1" applyFont="1" applyFill="1" applyBorder="1" applyAlignment="1" applyProtection="1">
      <alignment horizontal="center" vertical="top"/>
      <protection locked="0"/>
    </xf>
    <xf numFmtId="0" fontId="14" fillId="0" borderId="0" xfId="13" applyFont="1" applyFill="1" applyBorder="1" applyAlignment="1" applyProtection="1">
      <alignment horizontal="center" vertical="top"/>
    </xf>
    <xf numFmtId="4" fontId="14" fillId="0" borderId="6" xfId="13" applyNumberFormat="1" applyFont="1" applyFill="1" applyBorder="1" applyAlignment="1" applyProtection="1">
      <alignment horizontal="right" vertical="center"/>
    </xf>
    <xf numFmtId="0" fontId="14" fillId="0" borderId="0" xfId="13" applyFont="1" applyFill="1" applyBorder="1" applyAlignment="1" applyProtection="1"/>
    <xf numFmtId="0" fontId="6" fillId="0" borderId="0" xfId="13" applyFont="1" applyFill="1" applyBorder="1" applyAlignment="1" applyProtection="1"/>
    <xf numFmtId="0" fontId="21" fillId="0" borderId="0" xfId="13" applyFont="1" applyFill="1" applyBorder="1" applyAlignment="1" applyProtection="1"/>
    <xf numFmtId="4" fontId="14" fillId="0" borderId="0" xfId="13" applyNumberFormat="1" applyFont="1" applyFill="1" applyBorder="1" applyAlignment="1" applyProtection="1"/>
    <xf numFmtId="0" fontId="14" fillId="0" borderId="0" xfId="21" applyFont="1" applyFill="1" applyBorder="1" applyAlignment="1" applyProtection="1">
      <alignment horizontal="center" vertical="center"/>
    </xf>
    <xf numFmtId="0" fontId="15" fillId="0" borderId="5" xfId="21" applyFont="1" applyFill="1" applyBorder="1" applyAlignment="1" applyProtection="1">
      <alignment horizontal="center" vertical="center"/>
    </xf>
    <xf numFmtId="0" fontId="15" fillId="0" borderId="0" xfId="21" applyFont="1" applyFill="1" applyBorder="1" applyAlignment="1" applyProtection="1">
      <alignment horizontal="center" vertical="center"/>
    </xf>
    <xf numFmtId="2" fontId="13" fillId="0" borderId="0" xfId="21" applyNumberFormat="1" applyFont="1" applyFill="1" applyBorder="1" applyAlignment="1" applyProtection="1">
      <alignment horizontal="center" vertical="top"/>
    </xf>
    <xf numFmtId="4" fontId="15" fillId="0" borderId="0" xfId="5" quotePrefix="1" applyNumberFormat="1" applyFont="1" applyFill="1" applyBorder="1" applyAlignment="1" applyProtection="1">
      <alignment horizontal="right" vertical="top" wrapText="1"/>
    </xf>
    <xf numFmtId="217" fontId="15" fillId="0" borderId="0" xfId="21" applyNumberFormat="1" applyFont="1" applyFill="1" applyBorder="1" applyAlignment="1" applyProtection="1">
      <alignment vertical="top"/>
    </xf>
    <xf numFmtId="0" fontId="15" fillId="0" borderId="0" xfId="21" applyFont="1" applyFill="1" applyBorder="1" applyAlignment="1" applyProtection="1">
      <alignment horizontal="right" vertical="center"/>
    </xf>
    <xf numFmtId="0" fontId="41" fillId="0" borderId="5" xfId="21" applyFont="1" applyFill="1" applyBorder="1" applyAlignment="1" applyProtection="1">
      <alignment horizontal="center" vertical="center"/>
    </xf>
    <xf numFmtId="4" fontId="15" fillId="0" borderId="5" xfId="21" applyNumberFormat="1" applyFont="1" applyFill="1" applyBorder="1" applyAlignment="1" applyProtection="1">
      <alignment horizontal="right" vertical="center"/>
    </xf>
    <xf numFmtId="4" fontId="15" fillId="0" borderId="0" xfId="21" applyNumberFormat="1" applyFont="1" applyFill="1" applyBorder="1" applyAlignment="1" applyProtection="1">
      <alignment horizontal="right" vertical="center"/>
    </xf>
    <xf numFmtId="213" fontId="15" fillId="0" borderId="0" xfId="21" applyNumberFormat="1" applyFont="1" applyFill="1" applyBorder="1" applyAlignment="1" applyProtection="1">
      <alignment vertical="top"/>
    </xf>
    <xf numFmtId="204" fontId="15" fillId="0" borderId="0" xfId="21" applyNumberFormat="1" applyFont="1" applyFill="1" applyBorder="1" applyAlignment="1" applyProtection="1">
      <alignment vertical="top"/>
    </xf>
    <xf numFmtId="167" fontId="26" fillId="0" borderId="0" xfId="324" applyNumberFormat="1" applyFont="1" applyFill="1" applyBorder="1" applyAlignment="1" applyProtection="1">
      <alignment horizontal="justify" vertical="top" wrapText="1"/>
    </xf>
    <xf numFmtId="2" fontId="15" fillId="0" borderId="0" xfId="21" applyNumberFormat="1" applyFont="1" applyFill="1" applyBorder="1" applyAlignment="1" applyProtection="1">
      <alignment vertical="top"/>
    </xf>
    <xf numFmtId="0" fontId="14" fillId="0" borderId="0" xfId="21" applyFont="1" applyFill="1" applyBorder="1" applyAlignment="1" applyProtection="1">
      <alignment vertical="top"/>
    </xf>
    <xf numFmtId="0" fontId="21" fillId="0" borderId="0" xfId="21" applyNumberFormat="1" applyFont="1" applyFill="1" applyBorder="1" applyAlignment="1" applyProtection="1">
      <alignment vertical="top" wrapText="1"/>
    </xf>
    <xf numFmtId="0" fontId="6" fillId="0" borderId="6" xfId="21" applyFont="1" applyFill="1" applyBorder="1" applyAlignment="1" applyProtection="1">
      <alignment vertical="center"/>
    </xf>
    <xf numFmtId="4" fontId="14" fillId="0" borderId="5" xfId="12" applyNumberFormat="1" applyFont="1" applyFill="1" applyBorder="1" applyAlignment="1" applyProtection="1">
      <alignment horizontal="left"/>
    </xf>
    <xf numFmtId="0" fontId="14" fillId="0" borderId="5" xfId="12" applyFont="1" applyFill="1" applyBorder="1" applyAlignment="1" applyProtection="1">
      <alignment horizontal="left"/>
    </xf>
    <xf numFmtId="4" fontId="13" fillId="0" borderId="0" xfId="12" applyNumberFormat="1" applyFont="1" applyFill="1" applyBorder="1" applyAlignment="1" applyProtection="1">
      <alignment horizontal="right" vertical="center"/>
    </xf>
    <xf numFmtId="0" fontId="253" fillId="0" borderId="0" xfId="21" applyNumberFormat="1" applyFont="1" applyFill="1" applyBorder="1" applyAlignment="1" applyProtection="1">
      <alignment vertical="top" wrapText="1"/>
    </xf>
    <xf numFmtId="4" fontId="131" fillId="0" borderId="0" xfId="5" applyNumberFormat="1" applyFont="1" applyFill="1" applyBorder="1" applyAlignment="1" applyProtection="1">
      <alignment horizontal="justify" vertical="top" wrapText="1"/>
    </xf>
    <xf numFmtId="218" fontId="15" fillId="0" borderId="0" xfId="21" applyNumberFormat="1" applyFont="1" applyFill="1" applyBorder="1" applyAlignment="1" applyProtection="1">
      <alignment vertical="top"/>
    </xf>
    <xf numFmtId="0" fontId="138" fillId="0" borderId="0" xfId="21" applyNumberFormat="1" applyFont="1" applyFill="1" applyBorder="1" applyAlignment="1" applyProtection="1">
      <alignment vertical="top" wrapText="1"/>
    </xf>
    <xf numFmtId="0" fontId="138" fillId="0" borderId="0" xfId="21" applyFont="1" applyFill="1" applyBorder="1" applyAlignment="1" applyProtection="1">
      <alignment vertical="top"/>
    </xf>
    <xf numFmtId="4" fontId="138" fillId="0" borderId="0" xfId="21" applyNumberFormat="1" applyFont="1" applyFill="1" applyBorder="1" applyAlignment="1" applyProtection="1">
      <alignment vertical="top" wrapText="1"/>
    </xf>
    <xf numFmtId="4" fontId="133" fillId="0" borderId="0" xfId="21" applyNumberFormat="1" applyFont="1" applyFill="1" applyBorder="1" applyAlignment="1" applyProtection="1">
      <alignment vertical="top" wrapText="1"/>
    </xf>
    <xf numFmtId="0" fontId="158" fillId="0" borderId="0" xfId="21" applyNumberFormat="1" applyFont="1" applyFill="1" applyBorder="1" applyAlignment="1" applyProtection="1">
      <alignment vertical="top" wrapText="1"/>
    </xf>
    <xf numFmtId="4" fontId="133" fillId="0" borderId="0" xfId="12" applyNumberFormat="1" applyFont="1" applyFill="1" applyBorder="1" applyAlignment="1" applyProtection="1">
      <alignment horizontal="right" vertical="top"/>
    </xf>
    <xf numFmtId="0" fontId="138" fillId="0" borderId="0" xfId="21" quotePrefix="1" applyNumberFormat="1" applyFont="1" applyFill="1" applyBorder="1" applyAlignment="1" applyProtection="1">
      <alignment vertical="top" wrapText="1"/>
    </xf>
    <xf numFmtId="214" fontId="15" fillId="0" borderId="0" xfId="21" applyNumberFormat="1" applyFont="1" applyFill="1" applyBorder="1" applyAlignment="1" applyProtection="1">
      <alignment vertical="top"/>
    </xf>
    <xf numFmtId="167" fontId="140" fillId="0" borderId="0" xfId="324" applyNumberFormat="1" applyFont="1" applyFill="1" applyBorder="1" applyAlignment="1" applyProtection="1">
      <alignment horizontal="justify" vertical="top" wrapText="1"/>
    </xf>
    <xf numFmtId="0" fontId="243" fillId="0" borderId="0" xfId="205" applyNumberFormat="1" applyFont="1" applyFill="1" applyAlignment="1">
      <alignment vertical="top" wrapText="1"/>
    </xf>
    <xf numFmtId="0" fontId="243" fillId="0" borderId="0" xfId="205" applyNumberFormat="1" applyFont="1" applyFill="1" applyAlignment="1">
      <alignment vertical="top"/>
    </xf>
    <xf numFmtId="0" fontId="243" fillId="0" borderId="0" xfId="205" applyNumberFormat="1" applyFont="1" applyFill="1" applyAlignment="1">
      <alignment horizontal="left" vertical="top" wrapText="1"/>
    </xf>
    <xf numFmtId="0" fontId="243" fillId="0" borderId="0" xfId="205" applyNumberFormat="1" applyFont="1" applyFill="1" applyAlignment="1">
      <alignment horizontal="left" vertical="top"/>
    </xf>
    <xf numFmtId="210" fontId="138" fillId="0" borderId="0" xfId="171" applyNumberFormat="1" applyFont="1" applyFill="1" applyBorder="1" applyAlignment="1">
      <alignment horizontal="center" vertical="top"/>
    </xf>
    <xf numFmtId="0" fontId="243" fillId="0" borderId="0" xfId="205" quotePrefix="1" applyNumberFormat="1" applyFont="1" applyFill="1" applyAlignment="1">
      <alignment vertical="top" wrapText="1"/>
    </xf>
    <xf numFmtId="0" fontId="243" fillId="0" borderId="0" xfId="205" quotePrefix="1" applyNumberFormat="1" applyFont="1" applyFill="1" applyAlignment="1">
      <alignment vertical="top"/>
    </xf>
    <xf numFmtId="0" fontId="21" fillId="0" borderId="0" xfId="171" applyNumberFormat="1" applyFont="1" applyFill="1" applyAlignment="1">
      <alignment vertical="top" wrapText="1"/>
    </xf>
    <xf numFmtId="0" fontId="21" fillId="0" borderId="0" xfId="171" applyNumberFormat="1" applyFont="1" applyFill="1" applyAlignment="1">
      <alignment vertical="top"/>
    </xf>
    <xf numFmtId="0" fontId="21" fillId="0" borderId="5" xfId="171" applyFont="1" applyFill="1" applyBorder="1" applyProtection="1"/>
    <xf numFmtId="0" fontId="14" fillId="0" borderId="5" xfId="21" applyFont="1" applyFill="1" applyBorder="1" applyAlignment="1" applyProtection="1">
      <alignment horizontal="left" vertical="center" shrinkToFit="1"/>
    </xf>
    <xf numFmtId="0" fontId="13" fillId="0" borderId="0" xfId="21" applyFont="1" applyFill="1" applyBorder="1" applyAlignment="1" applyProtection="1">
      <alignment horizontal="left" vertical="top" shrinkToFit="1"/>
    </xf>
    <xf numFmtId="0" fontId="21" fillId="0" borderId="0" xfId="171" applyFont="1" applyFill="1" applyProtection="1"/>
    <xf numFmtId="0" fontId="14" fillId="0" borderId="0" xfId="21" applyFont="1" applyFill="1" applyBorder="1" applyAlignment="1" applyProtection="1">
      <alignment horizontal="left" vertical="center" shrinkToFit="1"/>
    </xf>
    <xf numFmtId="2" fontId="13" fillId="0" borderId="0" xfId="21" applyNumberFormat="1" applyFont="1" applyFill="1" applyBorder="1" applyAlignment="1" applyProtection="1">
      <alignment vertical="top"/>
    </xf>
    <xf numFmtId="0" fontId="14" fillId="0" borderId="0" xfId="21" applyNumberFormat="1" applyFont="1" applyFill="1" applyBorder="1" applyAlignment="1" applyProtection="1">
      <alignment vertical="top" wrapText="1"/>
    </xf>
    <xf numFmtId="4" fontId="14" fillId="0" borderId="0" xfId="21" applyNumberFormat="1" applyFont="1" applyFill="1" applyBorder="1" applyAlignment="1" applyProtection="1">
      <alignment vertical="top" wrapText="1"/>
    </xf>
    <xf numFmtId="4" fontId="15" fillId="0" borderId="0" xfId="12" applyNumberFormat="1" applyFont="1" applyFill="1" applyBorder="1" applyAlignment="1" applyProtection="1">
      <alignment horizontal="right" vertical="top"/>
    </xf>
    <xf numFmtId="167" fontId="13" fillId="0" borderId="5" xfId="324" applyNumberFormat="1" applyFont="1" applyFill="1" applyBorder="1" applyAlignment="1" applyProtection="1">
      <alignment horizontal="justify" vertical="center" wrapText="1"/>
    </xf>
    <xf numFmtId="0" fontId="6" fillId="0" borderId="5" xfId="13" applyFont="1" applyFill="1" applyBorder="1" applyAlignment="1" applyProtection="1">
      <alignment horizontal="center" vertical="center"/>
    </xf>
    <xf numFmtId="211" fontId="13" fillId="0" borderId="5" xfId="3" applyNumberFormat="1" applyFont="1" applyFill="1" applyBorder="1" applyAlignment="1" applyProtection="1">
      <alignment vertical="center"/>
    </xf>
    <xf numFmtId="4" fontId="6" fillId="0" borderId="5" xfId="253" applyNumberFormat="1" applyFont="1" applyFill="1" applyBorder="1" applyAlignment="1" applyProtection="1">
      <alignment vertical="center"/>
      <protection locked="0"/>
    </xf>
    <xf numFmtId="4" fontId="6" fillId="0" borderId="5" xfId="253" applyNumberFormat="1" applyFont="1" applyFill="1" applyBorder="1" applyAlignment="1" applyProtection="1">
      <alignment vertical="center"/>
    </xf>
    <xf numFmtId="0" fontId="131" fillId="0" borderId="0" xfId="5" applyFont="1" applyFill="1" applyBorder="1" applyAlignment="1" applyProtection="1">
      <alignment horizontal="left" vertical="top" wrapText="1"/>
    </xf>
    <xf numFmtId="214" fontId="14" fillId="0" borderId="0" xfId="21" applyNumberFormat="1" applyFont="1" applyFill="1" applyBorder="1" applyAlignment="1" applyProtection="1">
      <alignment vertical="top"/>
    </xf>
    <xf numFmtId="0" fontId="6" fillId="0" borderId="0" xfId="13" applyFont="1" applyFill="1" applyBorder="1" applyAlignment="1" applyProtection="1">
      <alignment horizontal="justify" vertical="top"/>
    </xf>
    <xf numFmtId="0" fontId="21" fillId="0" borderId="0" xfId="13" applyFont="1" applyFill="1" applyBorder="1" applyAlignment="1" applyProtection="1">
      <alignment horizontal="center" vertical="center"/>
    </xf>
    <xf numFmtId="211" fontId="14" fillId="0" borderId="0" xfId="13" applyNumberFormat="1" applyFont="1" applyFill="1" applyBorder="1" applyAlignment="1" applyProtection="1">
      <alignment horizontal="right" vertical="center"/>
    </xf>
    <xf numFmtId="0" fontId="14" fillId="0" borderId="0" xfId="21" applyFont="1" applyFill="1" applyBorder="1" applyAlignment="1" applyProtection="1">
      <alignment vertical="center"/>
      <protection locked="0"/>
    </xf>
    <xf numFmtId="0" fontId="14" fillId="0" borderId="0" xfId="13" applyFont="1" applyFill="1" applyBorder="1" applyAlignment="1" applyProtection="1">
      <alignment horizontal="center" vertical="top"/>
      <protection locked="0"/>
    </xf>
    <xf numFmtId="219" fontId="14" fillId="0" borderId="0" xfId="21" applyNumberFormat="1" applyFont="1" applyFill="1" applyBorder="1" applyAlignment="1" applyProtection="1">
      <alignment vertical="center"/>
    </xf>
    <xf numFmtId="0" fontId="13" fillId="0" borderId="6" xfId="21" applyFont="1" applyFill="1" applyBorder="1" applyAlignment="1" applyProtection="1">
      <alignment horizontal="left" vertical="center" shrinkToFit="1"/>
    </xf>
    <xf numFmtId="0" fontId="14" fillId="0" borderId="0" xfId="21" applyFont="1" applyFill="1" applyBorder="1" applyAlignment="1" applyProtection="1">
      <alignment horizontal="justify" vertical="center"/>
    </xf>
    <xf numFmtId="0" fontId="21" fillId="0" borderId="5" xfId="21" applyFont="1" applyFill="1" applyBorder="1" applyAlignment="1" applyProtection="1">
      <alignment horizontal="left" vertical="center" shrinkToFit="1"/>
    </xf>
    <xf numFmtId="0" fontId="21" fillId="0" borderId="0" xfId="21" applyFont="1" applyFill="1" applyBorder="1" applyAlignment="1" applyProtection="1">
      <alignment horizontal="left" vertical="center" shrinkToFit="1"/>
    </xf>
    <xf numFmtId="2" fontId="6" fillId="0" borderId="0" xfId="21" applyNumberFormat="1" applyFont="1" applyFill="1" applyBorder="1" applyAlignment="1" applyProtection="1">
      <alignment vertical="top"/>
    </xf>
    <xf numFmtId="0" fontId="6" fillId="0" borderId="0" xfId="13" applyFont="1" applyFill="1" applyBorder="1" applyAlignment="1" applyProtection="1">
      <alignment horizontal="justify" vertical="top" wrapText="1"/>
    </xf>
    <xf numFmtId="214" fontId="14" fillId="0" borderId="0" xfId="21" quotePrefix="1" applyNumberFormat="1" applyFont="1" applyFill="1" applyBorder="1" applyAlignment="1" applyProtection="1">
      <alignment vertical="top"/>
    </xf>
    <xf numFmtId="220" fontId="15" fillId="0" borderId="0" xfId="21" applyNumberFormat="1" applyFont="1" applyFill="1" applyBorder="1" applyAlignment="1" applyProtection="1">
      <alignment vertical="top"/>
    </xf>
    <xf numFmtId="220" fontId="14" fillId="0" borderId="0" xfId="21" applyNumberFormat="1" applyFont="1" applyFill="1" applyBorder="1" applyAlignment="1" applyProtection="1">
      <alignment vertical="center"/>
    </xf>
    <xf numFmtId="221" fontId="14" fillId="0" borderId="0" xfId="21" applyNumberFormat="1" applyFont="1" applyFill="1" applyBorder="1" applyAlignment="1" applyProtection="1">
      <alignment vertical="top"/>
    </xf>
    <xf numFmtId="167" fontId="131" fillId="0" borderId="33" xfId="324" applyNumberFormat="1" applyFont="1" applyFill="1" applyBorder="1" applyAlignment="1" applyProtection="1">
      <alignment horizontal="justify" vertical="center" wrapText="1"/>
    </xf>
    <xf numFmtId="0" fontId="131" fillId="0" borderId="5" xfId="21" applyFont="1" applyFill="1" applyBorder="1" applyAlignment="1" applyProtection="1">
      <alignment horizontal="left" vertical="center"/>
    </xf>
    <xf numFmtId="0" fontId="14" fillId="0" borderId="5" xfId="21" applyFont="1" applyFill="1" applyBorder="1" applyAlignment="1" applyProtection="1">
      <alignment horizontal="left" vertical="center"/>
    </xf>
    <xf numFmtId="2" fontId="15" fillId="0" borderId="0" xfId="21" applyNumberFormat="1" applyFont="1" applyFill="1" applyBorder="1" applyAlignment="1" applyProtection="1">
      <alignment horizontal="left" vertical="center" shrinkToFit="1"/>
    </xf>
    <xf numFmtId="0" fontId="13" fillId="0" borderId="0" xfId="21" applyFont="1" applyFill="1" applyBorder="1" applyAlignment="1" applyProtection="1">
      <alignment horizontal="left" vertical="center" shrinkToFit="1"/>
    </xf>
    <xf numFmtId="0" fontId="131" fillId="0" borderId="0" xfId="21" applyFont="1" applyFill="1" applyBorder="1" applyAlignment="1" applyProtection="1">
      <alignment horizontal="left" vertical="center"/>
    </xf>
    <xf numFmtId="0" fontId="14" fillId="0" borderId="0" xfId="21" applyFont="1" applyFill="1" applyBorder="1" applyAlignment="1" applyProtection="1">
      <alignment horizontal="left" vertical="center"/>
    </xf>
    <xf numFmtId="0" fontId="159" fillId="0" borderId="0" xfId="21" applyNumberFormat="1" applyFont="1" applyFill="1" applyBorder="1" applyAlignment="1" applyProtection="1">
      <alignment vertical="top" wrapText="1"/>
    </xf>
    <xf numFmtId="4" fontId="159" fillId="0" borderId="0" xfId="21" applyNumberFormat="1" applyFont="1" applyFill="1" applyBorder="1" applyAlignment="1" applyProtection="1">
      <alignment vertical="top" wrapText="1"/>
    </xf>
    <xf numFmtId="221" fontId="15" fillId="0" borderId="0" xfId="21" applyNumberFormat="1" applyFont="1" applyFill="1" applyBorder="1" applyAlignment="1" applyProtection="1">
      <alignment vertical="top"/>
    </xf>
    <xf numFmtId="0" fontId="14" fillId="0" borderId="0" xfId="13" applyFont="1" applyFill="1" applyBorder="1" applyAlignment="1" applyProtection="1">
      <alignment vertical="center"/>
    </xf>
    <xf numFmtId="0" fontId="13" fillId="0" borderId="6" xfId="21" applyFont="1" applyFill="1" applyBorder="1" applyAlignment="1" applyProtection="1">
      <alignment horizontal="left" vertical="center"/>
    </xf>
    <xf numFmtId="0" fontId="131" fillId="0" borderId="5" xfId="13" applyFont="1" applyFill="1" applyBorder="1" applyAlignment="1" applyProtection="1">
      <alignment horizontal="left" vertical="center" shrinkToFit="1"/>
    </xf>
    <xf numFmtId="211" fontId="14" fillId="0" borderId="5" xfId="13" applyNumberFormat="1" applyFont="1" applyFill="1" applyBorder="1" applyAlignment="1" applyProtection="1">
      <alignment horizontal="left" vertical="center" shrinkToFit="1"/>
    </xf>
    <xf numFmtId="222" fontId="14" fillId="0" borderId="0" xfId="21" applyNumberFormat="1" applyFont="1" applyFill="1" applyBorder="1" applyAlignment="1" applyProtection="1">
      <alignment vertical="top"/>
    </xf>
    <xf numFmtId="223" fontId="15" fillId="0" borderId="0" xfId="21" applyNumberFormat="1" applyFont="1" applyFill="1" applyBorder="1" applyAlignment="1" applyProtection="1">
      <alignment vertical="top"/>
    </xf>
    <xf numFmtId="4" fontId="15" fillId="0" borderId="0" xfId="5" applyNumberFormat="1" applyFont="1" applyFill="1" applyBorder="1" applyAlignment="1" applyProtection="1">
      <alignment horizontal="center" wrapText="1"/>
    </xf>
    <xf numFmtId="0" fontId="15" fillId="0" borderId="0" xfId="5" applyFont="1" applyFill="1" applyBorder="1" applyAlignment="1" applyProtection="1">
      <alignment horizontal="left" vertical="top" wrapText="1"/>
    </xf>
    <xf numFmtId="0" fontId="6" fillId="0" borderId="6" xfId="21" applyFont="1" applyFill="1" applyBorder="1" applyAlignment="1" applyProtection="1">
      <alignment vertical="center" shrinkToFit="1"/>
    </xf>
    <xf numFmtId="178" fontId="15" fillId="0" borderId="0" xfId="5" applyNumberFormat="1" applyFont="1" applyFill="1" applyBorder="1" applyAlignment="1" applyProtection="1">
      <alignment horizontal="right" vertical="top" wrapText="1"/>
    </xf>
    <xf numFmtId="167" fontId="13" fillId="0" borderId="0" xfId="324" applyNumberFormat="1" applyFont="1" applyFill="1" applyBorder="1" applyAlignment="1" applyProtection="1">
      <alignment horizontal="justify" vertical="center" wrapText="1"/>
    </xf>
    <xf numFmtId="211" fontId="13" fillId="0" borderId="0" xfId="3" applyNumberFormat="1" applyFont="1" applyFill="1" applyBorder="1" applyAlignment="1" applyProtection="1">
      <alignment vertical="center"/>
    </xf>
    <xf numFmtId="4" fontId="6" fillId="0" borderId="0" xfId="253" applyNumberFormat="1" applyFont="1" applyFill="1" applyBorder="1" applyAlignment="1" applyProtection="1">
      <alignment vertical="center"/>
      <protection locked="0"/>
    </xf>
    <xf numFmtId="4" fontId="6" fillId="0" borderId="0" xfId="253" applyNumberFormat="1" applyFont="1" applyFill="1" applyBorder="1" applyAlignment="1" applyProtection="1">
      <alignment vertical="center"/>
    </xf>
    <xf numFmtId="49" fontId="26" fillId="0" borderId="0" xfId="321" applyFont="1" applyFill="1">
      <alignment horizontal="justify" vertical="top" wrapText="1"/>
    </xf>
    <xf numFmtId="0" fontId="131" fillId="0" borderId="5" xfId="19" applyFont="1" applyFill="1" applyBorder="1" applyAlignment="1" applyProtection="1">
      <alignment horizontal="left" shrinkToFit="1"/>
    </xf>
    <xf numFmtId="211" fontId="14" fillId="0" borderId="5" xfId="19" applyNumberFormat="1" applyFont="1" applyFill="1" applyBorder="1" applyAlignment="1" applyProtection="1">
      <alignment horizontal="left" shrinkToFit="1"/>
    </xf>
    <xf numFmtId="4" fontId="14" fillId="0" borderId="5" xfId="21" applyNumberFormat="1" applyFont="1" applyFill="1" applyBorder="1" applyAlignment="1" applyProtection="1"/>
    <xf numFmtId="0" fontId="6" fillId="0" borderId="0" xfId="19" applyFont="1" applyFill="1" applyBorder="1" applyAlignment="1" applyProtection="1">
      <alignment horizontal="left" vertical="center" shrinkToFit="1"/>
    </xf>
    <xf numFmtId="0" fontId="131" fillId="0" borderId="0" xfId="19" applyFont="1" applyFill="1" applyBorder="1" applyAlignment="1" applyProtection="1">
      <alignment horizontal="left" vertical="center" shrinkToFit="1"/>
    </xf>
    <xf numFmtId="211" fontId="14" fillId="0" borderId="0" xfId="19" applyNumberFormat="1" applyFont="1" applyFill="1" applyBorder="1" applyAlignment="1" applyProtection="1">
      <alignment horizontal="left" vertical="center" shrinkToFit="1"/>
    </xf>
    <xf numFmtId="224" fontId="6" fillId="0" borderId="0" xfId="21" applyNumberFormat="1" applyFont="1" applyFill="1" applyBorder="1" applyAlignment="1" applyProtection="1">
      <alignment vertical="top"/>
    </xf>
    <xf numFmtId="222" fontId="6" fillId="0" borderId="0" xfId="21" applyNumberFormat="1" applyFont="1" applyFill="1" applyBorder="1" applyAlignment="1" applyProtection="1">
      <alignment vertical="top"/>
    </xf>
    <xf numFmtId="0" fontId="6" fillId="0" borderId="0" xfId="19" applyFont="1" applyFill="1" applyBorder="1" applyAlignment="1" applyProtection="1">
      <alignment horizontal="justify" vertical="top" wrapText="1"/>
    </xf>
    <xf numFmtId="0" fontId="6" fillId="0" borderId="0" xfId="19" applyFont="1" applyFill="1" applyBorder="1" applyAlignment="1" applyProtection="1">
      <alignment horizontal="center" vertical="center"/>
    </xf>
    <xf numFmtId="211" fontId="6" fillId="0" borderId="0" xfId="19" applyNumberFormat="1" applyFont="1" applyFill="1" applyBorder="1" applyAlignment="1" applyProtection="1">
      <alignment vertical="center"/>
    </xf>
    <xf numFmtId="4" fontId="13" fillId="0" borderId="0" xfId="21" applyNumberFormat="1" applyFont="1" applyFill="1" applyBorder="1" applyAlignment="1" applyProtection="1">
      <alignment vertical="center"/>
    </xf>
    <xf numFmtId="0" fontId="21" fillId="0" borderId="0" xfId="19" applyFont="1" applyFill="1" applyBorder="1" applyAlignment="1" applyProtection="1">
      <alignment horizontal="center" vertical="center"/>
    </xf>
    <xf numFmtId="211" fontId="14" fillId="0" borderId="0" xfId="19" applyNumberFormat="1" applyFont="1" applyFill="1" applyBorder="1" applyAlignment="1" applyProtection="1">
      <alignment vertical="center"/>
    </xf>
    <xf numFmtId="225" fontId="15" fillId="0" borderId="0" xfId="21" applyNumberFormat="1" applyFont="1" applyFill="1" applyBorder="1" applyAlignment="1" applyProtection="1">
      <alignment vertical="top"/>
    </xf>
    <xf numFmtId="4" fontId="15" fillId="0" borderId="0" xfId="21" applyNumberFormat="1" applyFont="1" applyFill="1" applyBorder="1" applyAlignment="1" applyProtection="1">
      <alignment vertical="center"/>
      <protection locked="0"/>
    </xf>
    <xf numFmtId="0" fontId="13" fillId="0" borderId="6" xfId="21" applyFont="1" applyFill="1" applyBorder="1" applyAlignment="1" applyProtection="1">
      <alignment vertical="center" shrinkToFit="1"/>
    </xf>
    <xf numFmtId="4" fontId="14" fillId="0" borderId="6" xfId="12" applyNumberFormat="1" applyFont="1" applyFill="1" applyBorder="1" applyAlignment="1" applyProtection="1">
      <alignment horizontal="right" vertical="center"/>
      <protection locked="0"/>
    </xf>
    <xf numFmtId="0" fontId="14" fillId="0" borderId="0" xfId="224" applyFont="1" applyFill="1" applyBorder="1" applyAlignment="1" applyProtection="1"/>
    <xf numFmtId="0" fontId="6" fillId="0" borderId="0" xfId="224" applyFont="1" applyFill="1" applyBorder="1" applyAlignment="1" applyProtection="1"/>
    <xf numFmtId="0" fontId="21" fillId="0" borderId="0" xfId="224" applyFont="1" applyFill="1" applyBorder="1" applyAlignment="1" applyProtection="1"/>
    <xf numFmtId="4" fontId="14" fillId="0" borderId="0" xfId="224" applyNumberFormat="1" applyFont="1" applyFill="1" applyBorder="1" applyAlignment="1" applyProtection="1"/>
    <xf numFmtId="49" fontId="11" fillId="0" borderId="0" xfId="221" applyNumberFormat="1" applyFont="1" applyFill="1" applyAlignment="1">
      <alignment horizontal="center" vertical="top"/>
    </xf>
    <xf numFmtId="0" fontId="11" fillId="0" borderId="0" xfId="221" applyFont="1" applyFill="1" applyAlignment="1">
      <alignment horizontal="left" vertical="top" wrapText="1"/>
    </xf>
    <xf numFmtId="0" fontId="11" fillId="0" borderId="0" xfId="221" applyFont="1" applyFill="1" applyAlignment="1">
      <alignment horizontal="center"/>
    </xf>
    <xf numFmtId="226" fontId="11" fillId="0" borderId="0" xfId="221" applyNumberFormat="1" applyFont="1" applyFill="1" applyAlignment="1">
      <alignment horizontal="right" vertical="center" shrinkToFit="1"/>
    </xf>
    <xf numFmtId="167" fontId="13" fillId="6" borderId="33" xfId="324" applyNumberFormat="1" applyFont="1" applyFill="1" applyBorder="1" applyAlignment="1" applyProtection="1">
      <alignment horizontal="justify" vertical="center" wrapText="1"/>
    </xf>
    <xf numFmtId="0" fontId="6" fillId="6" borderId="33" xfId="13" applyFont="1" applyFill="1" applyBorder="1" applyAlignment="1" applyProtection="1">
      <alignment horizontal="center" vertical="center"/>
    </xf>
    <xf numFmtId="211" fontId="13" fillId="6" borderId="33" xfId="3" applyNumberFormat="1" applyFont="1" applyFill="1" applyBorder="1" applyAlignment="1" applyProtection="1">
      <alignment vertical="center"/>
    </xf>
    <xf numFmtId="4" fontId="6" fillId="6" borderId="33" xfId="253" applyNumberFormat="1" applyFont="1" applyFill="1" applyBorder="1" applyAlignment="1" applyProtection="1">
      <alignment vertical="center"/>
      <protection locked="0"/>
    </xf>
    <xf numFmtId="4" fontId="6" fillId="6" borderId="33" xfId="253" applyNumberFormat="1" applyFont="1" applyFill="1" applyBorder="1" applyAlignment="1" applyProtection="1">
      <alignment vertical="center"/>
    </xf>
    <xf numFmtId="0" fontId="3" fillId="6" borderId="0" xfId="171" applyFill="1"/>
    <xf numFmtId="0" fontId="9" fillId="6" borderId="0" xfId="171" applyFont="1" applyFill="1"/>
    <xf numFmtId="4" fontId="15" fillId="0" borderId="0" xfId="10" applyNumberFormat="1" applyFont="1" applyFill="1" applyBorder="1" applyAlignment="1" applyProtection="1">
      <alignment horizontal="left" vertical="center" wrapText="1"/>
    </xf>
    <xf numFmtId="167" fontId="13" fillId="0" borderId="0" xfId="14" applyNumberFormat="1" applyFont="1" applyFill="1" applyBorder="1" applyAlignment="1" applyProtection="1">
      <alignment vertical="center" wrapText="1"/>
    </xf>
    <xf numFmtId="167" fontId="6" fillId="0" borderId="0" xfId="9" applyNumberFormat="1" applyFont="1" applyFill="1" applyBorder="1" applyAlignment="1" applyProtection="1">
      <alignment vertical="top" wrapText="1"/>
    </xf>
    <xf numFmtId="4" fontId="17" fillId="0" borderId="0" xfId="8" applyNumberFormat="1" applyFont="1" applyFill="1" applyBorder="1" applyAlignment="1" applyProtection="1">
      <alignment horizontal="left" vertical="top" wrapText="1"/>
    </xf>
    <xf numFmtId="0" fontId="20" fillId="0" borderId="0" xfId="0" applyFont="1" applyFill="1" applyAlignment="1">
      <alignment vertical="center"/>
    </xf>
    <xf numFmtId="0" fontId="33" fillId="0" borderId="0" xfId="12" applyFont="1" applyFill="1" applyAlignment="1" applyProtection="1">
      <alignment vertical="top"/>
    </xf>
    <xf numFmtId="0" fontId="38" fillId="0" borderId="0" xfId="12" applyFont="1" applyFill="1" applyAlignment="1" applyProtection="1">
      <alignment vertical="top"/>
    </xf>
    <xf numFmtId="167" fontId="13" fillId="0" borderId="0" xfId="14" applyNumberFormat="1" applyFont="1" applyFill="1" applyBorder="1" applyAlignment="1" applyProtection="1">
      <alignment vertical="center" wrapText="1"/>
    </xf>
    <xf numFmtId="167" fontId="31" fillId="0" borderId="0" xfId="16" applyNumberFormat="1" applyFont="1" applyFill="1" applyBorder="1" applyAlignment="1" applyProtection="1">
      <alignment horizontal="left" vertical="center"/>
    </xf>
    <xf numFmtId="4" fontId="31" fillId="0" borderId="0" xfId="15" applyNumberFormat="1" applyFont="1" applyFill="1" applyBorder="1" applyAlignment="1" applyProtection="1">
      <alignment horizontal="right" vertical="center" wrapText="1"/>
    </xf>
    <xf numFmtId="0" fontId="138" fillId="0" borderId="0" xfId="169" applyFont="1" applyAlignment="1">
      <alignment horizontal="left" vertical="top" wrapText="1"/>
    </xf>
    <xf numFmtId="0" fontId="133" fillId="0" borderId="0" xfId="169" applyFont="1" applyAlignment="1">
      <alignment horizontal="left" vertical="top" wrapText="1"/>
    </xf>
    <xf numFmtId="238" fontId="138" fillId="0" borderId="0" xfId="169" applyNumberFormat="1" applyFont="1" applyAlignment="1">
      <alignment horizontal="left" wrapText="1"/>
    </xf>
    <xf numFmtId="238" fontId="138" fillId="0" borderId="0" xfId="169" applyNumberFormat="1" applyFont="1" applyAlignment="1">
      <alignment horizontal="right" wrapText="1"/>
    </xf>
    <xf numFmtId="3" fontId="138" fillId="0" borderId="0" xfId="169" applyNumberFormat="1" applyFont="1" applyAlignment="1">
      <alignment wrapText="1"/>
    </xf>
    <xf numFmtId="0" fontId="138" fillId="0" borderId="0" xfId="169" applyFont="1" applyAlignment="1">
      <alignment horizontal="right"/>
    </xf>
    <xf numFmtId="49" fontId="138" fillId="0" borderId="0" xfId="169" applyNumberFormat="1" applyFont="1" applyAlignment="1">
      <alignment horizontal="left" vertical="top"/>
    </xf>
    <xf numFmtId="238" fontId="138" fillId="0" borderId="0" xfId="348" applyNumberFormat="1" applyFont="1" applyFill="1" applyProtection="1">
      <protection locked="0"/>
    </xf>
    <xf numFmtId="238" fontId="138" fillId="0" borderId="0" xfId="377" applyNumberFormat="1" applyFont="1" applyFill="1" applyProtection="1">
      <protection locked="0"/>
    </xf>
    <xf numFmtId="3" fontId="138" fillId="0" borderId="0" xfId="169" applyNumberFormat="1" applyFont="1" applyBorder="1" applyAlignment="1"/>
    <xf numFmtId="0" fontId="138" fillId="0" borderId="0" xfId="169" applyFont="1" applyBorder="1" applyAlignment="1">
      <alignment horizontal="right"/>
    </xf>
    <xf numFmtId="0" fontId="138" fillId="0" borderId="0" xfId="169" applyNumberFormat="1" applyFont="1" applyBorder="1" applyAlignment="1">
      <alignment horizontal="left" vertical="top" wrapText="1"/>
    </xf>
    <xf numFmtId="0" fontId="138" fillId="0" borderId="0" xfId="169" quotePrefix="1" applyNumberFormat="1" applyFont="1" applyBorder="1" applyAlignment="1">
      <alignment horizontal="left" vertical="top" wrapText="1"/>
    </xf>
    <xf numFmtId="0" fontId="133" fillId="0" borderId="0" xfId="169" applyNumberFormat="1" applyFont="1" applyBorder="1" applyAlignment="1">
      <alignment horizontal="left" vertical="top" wrapText="1"/>
    </xf>
    <xf numFmtId="49" fontId="133" fillId="0" borderId="0" xfId="169" applyNumberFormat="1" applyFont="1" applyBorder="1" applyAlignment="1" applyProtection="1">
      <alignment horizontal="left" vertical="top"/>
    </xf>
    <xf numFmtId="0" fontId="133" fillId="0" borderId="0" xfId="169" applyNumberFormat="1" applyFont="1" applyAlignment="1">
      <alignment horizontal="left" vertical="top"/>
    </xf>
    <xf numFmtId="0" fontId="133" fillId="0" borderId="0" xfId="169" applyNumberFormat="1" applyFont="1" applyAlignment="1">
      <alignment horizontal="left" vertical="top" wrapText="1"/>
    </xf>
    <xf numFmtId="238" fontId="133" fillId="0" borderId="0" xfId="169" applyNumberFormat="1" applyFont="1" applyAlignment="1">
      <alignment horizontal="left" wrapText="1"/>
    </xf>
    <xf numFmtId="238" fontId="133" fillId="0" borderId="57" xfId="169" applyNumberFormat="1" applyFont="1" applyBorder="1" applyAlignment="1" applyProtection="1">
      <alignment horizontal="left" wrapText="1"/>
      <protection locked="0"/>
    </xf>
    <xf numFmtId="238" fontId="133" fillId="0" borderId="12" xfId="169" applyNumberFormat="1" applyFont="1" applyBorder="1" applyAlignment="1" applyProtection="1">
      <alignment horizontal="right" wrapText="1"/>
      <protection locked="0"/>
    </xf>
    <xf numFmtId="3" fontId="133" fillId="0" borderId="12" xfId="377" applyNumberFormat="1" applyFont="1" applyBorder="1" applyAlignment="1" applyProtection="1">
      <alignment wrapText="1"/>
    </xf>
    <xf numFmtId="0" fontId="133" fillId="0" borderId="12" xfId="169" applyFont="1" applyBorder="1" applyAlignment="1" applyProtection="1">
      <alignment horizontal="right"/>
    </xf>
    <xf numFmtId="0" fontId="133" fillId="0" borderId="12" xfId="169" applyFont="1" applyBorder="1" applyAlignment="1" applyProtection="1">
      <alignment horizontal="left" vertical="top" wrapText="1"/>
    </xf>
    <xf numFmtId="49" fontId="133" fillId="0" borderId="58" xfId="169" applyNumberFormat="1" applyFont="1" applyBorder="1" applyAlignment="1" applyProtection="1">
      <alignment horizontal="left" vertical="top"/>
    </xf>
    <xf numFmtId="0" fontId="133" fillId="0" borderId="0" xfId="169" applyFont="1" applyBorder="1" applyAlignment="1" applyProtection="1">
      <alignment horizontal="left" vertical="top"/>
    </xf>
    <xf numFmtId="238" fontId="133" fillId="0" borderId="0" xfId="169" applyNumberFormat="1" applyFont="1" applyAlignment="1">
      <alignment horizontal="right" wrapText="1"/>
    </xf>
    <xf numFmtId="3" fontId="133" fillId="0" borderId="0" xfId="169" applyNumberFormat="1" applyFont="1" applyAlignment="1">
      <alignment wrapText="1"/>
    </xf>
    <xf numFmtId="0" fontId="133" fillId="0" borderId="0" xfId="169" applyFont="1" applyAlignment="1">
      <alignment horizontal="right"/>
    </xf>
    <xf numFmtId="49" fontId="133" fillId="0" borderId="0" xfId="169" applyNumberFormat="1" applyFont="1" applyAlignment="1">
      <alignment horizontal="left" vertical="top"/>
    </xf>
    <xf numFmtId="0" fontId="254" fillId="0" borderId="0" xfId="169" applyFont="1" applyAlignment="1">
      <alignment horizontal="left" vertical="top" wrapText="1"/>
    </xf>
    <xf numFmtId="238" fontId="133" fillId="0" borderId="0" xfId="169" applyNumberFormat="1" applyFont="1" applyBorder="1" applyAlignment="1" applyProtection="1">
      <alignment horizontal="left" wrapText="1"/>
      <protection locked="0"/>
    </xf>
    <xf numFmtId="238" fontId="133" fillId="0" borderId="0" xfId="169" applyNumberFormat="1" applyFont="1" applyBorder="1" applyAlignment="1" applyProtection="1">
      <alignment horizontal="right" wrapText="1"/>
      <protection locked="0"/>
    </xf>
    <xf numFmtId="3" fontId="133" fillId="0" borderId="0" xfId="377" applyNumberFormat="1" applyFont="1" applyBorder="1" applyAlignment="1" applyProtection="1">
      <alignment wrapText="1"/>
    </xf>
    <xf numFmtId="0" fontId="133" fillId="0" borderId="0" xfId="169" applyFont="1" applyBorder="1" applyAlignment="1" applyProtection="1">
      <alignment horizontal="right"/>
    </xf>
    <xf numFmtId="0" fontId="133" fillId="0" borderId="0" xfId="169" applyFont="1" applyBorder="1" applyAlignment="1" applyProtection="1">
      <alignment horizontal="left" vertical="top" wrapText="1"/>
    </xf>
    <xf numFmtId="238" fontId="133" fillId="0" borderId="0" xfId="348" applyNumberFormat="1" applyFont="1" applyFill="1" applyProtection="1">
      <protection locked="0"/>
    </xf>
    <xf numFmtId="238" fontId="133" fillId="0" borderId="0" xfId="377" applyNumberFormat="1" applyFont="1" applyFill="1" applyProtection="1">
      <protection locked="0"/>
    </xf>
    <xf numFmtId="3" fontId="133" fillId="0" borderId="0" xfId="169" applyNumberFormat="1" applyFont="1" applyBorder="1" applyAlignment="1"/>
    <xf numFmtId="0" fontId="133" fillId="0" borderId="0" xfId="169" applyFont="1" applyBorder="1" applyAlignment="1">
      <alignment horizontal="right"/>
    </xf>
    <xf numFmtId="0" fontId="133" fillId="0" borderId="0" xfId="169" quotePrefix="1" applyNumberFormat="1" applyFont="1" applyBorder="1" applyAlignment="1">
      <alignment horizontal="left" vertical="top" wrapText="1"/>
    </xf>
    <xf numFmtId="0" fontId="26" fillId="0" borderId="0" xfId="3917" applyFont="1" applyFill="1" applyAlignment="1" applyProtection="1">
      <alignment wrapText="1"/>
    </xf>
    <xf numFmtId="238" fontId="138" fillId="0" borderId="0" xfId="377" applyNumberFormat="1" applyFont="1" applyBorder="1" applyAlignment="1" applyProtection="1">
      <alignment wrapText="1"/>
    </xf>
    <xf numFmtId="3" fontId="138" fillId="0" borderId="0" xfId="377" applyNumberFormat="1" applyFont="1" applyBorder="1" applyAlignment="1" applyProtection="1">
      <alignment wrapText="1"/>
    </xf>
    <xf numFmtId="0" fontId="138" fillId="0" borderId="0" xfId="169" applyFont="1" applyBorder="1" applyAlignment="1" applyProtection="1">
      <alignment horizontal="right" wrapText="1"/>
    </xf>
    <xf numFmtId="0" fontId="138" fillId="0" borderId="0" xfId="169" quotePrefix="1" applyNumberFormat="1" applyFont="1" applyFill="1" applyAlignment="1">
      <alignment horizontal="left" vertical="top" wrapText="1"/>
    </xf>
    <xf numFmtId="0" fontId="138" fillId="0" borderId="0" xfId="169" applyNumberFormat="1" applyFont="1" applyBorder="1" applyAlignment="1" applyProtection="1">
      <alignment horizontal="left" vertical="top"/>
    </xf>
    <xf numFmtId="0" fontId="138" fillId="0" borderId="0" xfId="169" applyNumberFormat="1" applyFont="1" applyFill="1" applyAlignment="1">
      <alignment horizontal="left" vertical="top" wrapText="1"/>
    </xf>
    <xf numFmtId="0" fontId="133" fillId="0" borderId="0" xfId="169" quotePrefix="1" applyNumberFormat="1" applyFont="1" applyAlignment="1">
      <alignment horizontal="center" vertical="top"/>
    </xf>
    <xf numFmtId="2" fontId="6" fillId="0" borderId="0" xfId="169" applyNumberFormat="1" applyFont="1" applyFill="1" applyAlignment="1" applyProtection="1">
      <alignment horizontal="left" vertical="top" wrapText="1"/>
    </xf>
    <xf numFmtId="3" fontId="138" fillId="0" borderId="0" xfId="169" applyNumberFormat="1" applyFont="1" applyFill="1" applyBorder="1" applyAlignment="1"/>
    <xf numFmtId="0" fontId="26" fillId="0" borderId="0" xfId="3917" applyFont="1" applyFill="1" applyAlignment="1" applyProtection="1">
      <alignment vertical="top" wrapText="1"/>
    </xf>
    <xf numFmtId="0" fontId="254" fillId="0" borderId="0" xfId="169" applyFont="1" applyAlignment="1">
      <alignment horizontal="center" vertical="top" wrapText="1"/>
    </xf>
    <xf numFmtId="0" fontId="13" fillId="0" borderId="0" xfId="3917" applyFont="1" applyFill="1" applyAlignment="1" applyProtection="1">
      <alignment wrapText="1"/>
    </xf>
    <xf numFmtId="0" fontId="6" fillId="0" borderId="0" xfId="3917" applyFont="1" applyFill="1" applyAlignment="1" applyProtection="1">
      <alignment wrapText="1"/>
    </xf>
    <xf numFmtId="0" fontId="30" fillId="0" borderId="0" xfId="221" applyFont="1" applyBorder="1" applyAlignment="1" applyProtection="1">
      <alignment vertical="top" wrapText="1"/>
    </xf>
    <xf numFmtId="0" fontId="30" fillId="0" borderId="0" xfId="221" applyFont="1" applyFill="1" applyBorder="1" applyAlignment="1" applyProtection="1">
      <alignment vertical="top" wrapText="1"/>
    </xf>
    <xf numFmtId="0" fontId="6" fillId="0" borderId="0" xfId="169" applyFont="1" applyAlignment="1" applyProtection="1">
      <alignment horizontal="justify" wrapText="1"/>
    </xf>
    <xf numFmtId="0" fontId="6" fillId="0" borderId="0" xfId="3918" applyFont="1" applyFill="1" applyAlignment="1" applyProtection="1">
      <alignment wrapText="1"/>
    </xf>
    <xf numFmtId="0" fontId="256" fillId="0" borderId="0" xfId="221" applyFont="1" applyBorder="1" applyAlignment="1" applyProtection="1">
      <alignment vertical="top" wrapText="1"/>
    </xf>
    <xf numFmtId="0" fontId="30" fillId="0" borderId="0" xfId="221" quotePrefix="1" applyFont="1" applyBorder="1" applyAlignment="1" applyProtection="1">
      <alignment vertical="top" wrapText="1"/>
    </xf>
    <xf numFmtId="238" fontId="138" fillId="0" borderId="0" xfId="169" applyNumberFormat="1" applyFont="1" applyBorder="1" applyAlignment="1">
      <alignment horizontal="left" wrapText="1"/>
    </xf>
    <xf numFmtId="238" fontId="138" fillId="0" borderId="57" xfId="169" applyNumberFormat="1" applyFont="1" applyBorder="1" applyAlignment="1">
      <alignment horizontal="left" wrapText="1"/>
    </xf>
    <xf numFmtId="0" fontId="138" fillId="0" borderId="0" xfId="200" applyFont="1" applyBorder="1" applyAlignment="1" applyProtection="1">
      <alignment horizontal="left" vertical="top" wrapText="1"/>
    </xf>
    <xf numFmtId="0" fontId="138" fillId="0" borderId="0" xfId="3919" applyFont="1" applyBorder="1"/>
    <xf numFmtId="0" fontId="138" fillId="0" borderId="0" xfId="200" applyFont="1" applyBorder="1" applyAlignment="1" applyProtection="1">
      <alignment horizontal="left" vertical="top" wrapText="1"/>
      <protection locked="0"/>
    </xf>
    <xf numFmtId="0" fontId="138" fillId="0" borderId="0" xfId="200" applyFont="1" applyBorder="1" applyAlignment="1" applyProtection="1">
      <alignment vertical="top" wrapText="1"/>
      <protection locked="0"/>
    </xf>
    <xf numFmtId="0" fontId="138" fillId="0" borderId="0" xfId="169" applyFont="1" applyAlignment="1" applyProtection="1">
      <alignment horizontal="left" vertical="top" wrapText="1"/>
    </xf>
    <xf numFmtId="2" fontId="138" fillId="0" borderId="0" xfId="290" applyNumberFormat="1" applyFont="1" applyBorder="1" applyAlignment="1" applyProtection="1">
      <alignment horizontal="right" vertical="top"/>
    </xf>
    <xf numFmtId="0" fontId="138" fillId="0" borderId="0" xfId="169" applyFont="1" applyAlignment="1" applyProtection="1">
      <alignment vertical="top" wrapText="1"/>
    </xf>
    <xf numFmtId="0" fontId="138" fillId="0" borderId="0" xfId="290" applyFont="1" applyBorder="1" applyAlignment="1" applyProtection="1">
      <alignment horizontal="left" vertical="top" wrapText="1"/>
    </xf>
    <xf numFmtId="2" fontId="138" fillId="0" borderId="0" xfId="169" applyNumberFormat="1" applyFont="1" applyFill="1" applyAlignment="1" applyProtection="1">
      <alignment vertical="top" wrapText="1"/>
    </xf>
    <xf numFmtId="0" fontId="138" fillId="0" borderId="0" xfId="169" applyFont="1" applyAlignment="1">
      <alignment vertical="top" wrapText="1"/>
    </xf>
    <xf numFmtId="0" fontId="138" fillId="0" borderId="0" xfId="169" applyFont="1" applyFill="1" applyAlignment="1" applyProtection="1">
      <alignment vertical="top" wrapText="1"/>
    </xf>
    <xf numFmtId="2" fontId="138" fillId="0" borderId="0" xfId="169" applyNumberFormat="1" applyFont="1" applyAlignment="1" applyProtection="1">
      <alignment vertical="top" wrapText="1"/>
    </xf>
    <xf numFmtId="49" fontId="138" fillId="0" borderId="0" xfId="169" applyNumberFormat="1" applyFont="1" applyAlignment="1" applyProtection="1">
      <alignment vertical="top" wrapText="1"/>
    </xf>
    <xf numFmtId="0" fontId="133" fillId="0" borderId="0" xfId="169" applyFont="1" applyBorder="1" applyAlignment="1">
      <alignment horizontal="left" vertical="top"/>
    </xf>
    <xf numFmtId="238" fontId="138" fillId="0" borderId="57" xfId="169" applyNumberFormat="1" applyFont="1" applyBorder="1" applyAlignment="1" applyProtection="1">
      <alignment horizontal="left" wrapText="1"/>
      <protection locked="0"/>
    </xf>
    <xf numFmtId="238" fontId="138" fillId="0" borderId="12" xfId="169" applyNumberFormat="1" applyFont="1" applyBorder="1" applyAlignment="1" applyProtection="1">
      <alignment horizontal="right" wrapText="1"/>
      <protection locked="0"/>
    </xf>
    <xf numFmtId="3" fontId="138" fillId="0" borderId="12" xfId="377" applyNumberFormat="1" applyFont="1" applyBorder="1" applyAlignment="1" applyProtection="1">
      <alignment wrapText="1"/>
    </xf>
    <xf numFmtId="0" fontId="138" fillId="0" borderId="12" xfId="169" applyFont="1" applyBorder="1" applyAlignment="1" applyProtection="1">
      <alignment horizontal="right"/>
    </xf>
    <xf numFmtId="0" fontId="138" fillId="0" borderId="12" xfId="169" applyFont="1" applyBorder="1" applyAlignment="1" applyProtection="1">
      <alignment horizontal="left" vertical="top" wrapText="1"/>
    </xf>
    <xf numFmtId="49" fontId="138" fillId="0" borderId="58" xfId="169" applyNumberFormat="1" applyFont="1" applyBorder="1" applyAlignment="1" applyProtection="1">
      <alignment horizontal="left" vertical="top"/>
    </xf>
    <xf numFmtId="238" fontId="138" fillId="0" borderId="0" xfId="169" applyNumberFormat="1" applyFont="1" applyBorder="1" applyAlignment="1" applyProtection="1">
      <alignment horizontal="left" wrapText="1"/>
      <protection locked="0"/>
    </xf>
    <xf numFmtId="238" fontId="138" fillId="0" borderId="0" xfId="169" applyNumberFormat="1" applyFont="1" applyBorder="1" applyAlignment="1" applyProtection="1">
      <alignment horizontal="right" wrapText="1"/>
      <protection locked="0"/>
    </xf>
    <xf numFmtId="0" fontId="138" fillId="0" borderId="0" xfId="169" applyFont="1" applyBorder="1" applyAlignment="1" applyProtection="1">
      <alignment horizontal="left" vertical="top" wrapText="1"/>
    </xf>
    <xf numFmtId="49" fontId="138" fillId="0" borderId="0" xfId="169" applyNumberFormat="1" applyFont="1" applyBorder="1" applyAlignment="1" applyProtection="1">
      <alignment horizontal="left" vertical="top"/>
    </xf>
    <xf numFmtId="0" fontId="138" fillId="0" borderId="0" xfId="169" applyFont="1" applyBorder="1" applyAlignment="1">
      <alignment horizontal="justify" vertical="top"/>
    </xf>
    <xf numFmtId="0" fontId="138" fillId="0" borderId="0" xfId="169" applyFont="1" applyBorder="1"/>
    <xf numFmtId="0" fontId="138" fillId="0" borderId="0" xfId="169" applyFont="1" applyBorder="1" applyAlignment="1" applyProtection="1">
      <alignment horizontal="right"/>
    </xf>
    <xf numFmtId="0" fontId="138" fillId="0" borderId="0" xfId="169" applyFont="1" applyBorder="1" applyAlignment="1">
      <alignment vertical="top" wrapText="1"/>
    </xf>
    <xf numFmtId="0" fontId="258" fillId="0" borderId="0" xfId="169" applyFont="1" applyBorder="1" applyAlignment="1">
      <alignment horizontal="left" vertical="top"/>
    </xf>
    <xf numFmtId="0" fontId="138" fillId="0" borderId="0" xfId="169" applyFont="1" applyBorder="1" applyAlignment="1" applyProtection="1">
      <alignment vertical="top" wrapText="1"/>
      <protection locked="0"/>
    </xf>
    <xf numFmtId="49" fontId="138" fillId="0" borderId="0" xfId="169" quotePrefix="1" applyNumberFormat="1" applyFont="1" applyAlignment="1">
      <alignment horizontal="left" vertical="top"/>
    </xf>
    <xf numFmtId="179" fontId="138" fillId="0" borderId="0" xfId="377" applyFont="1" applyBorder="1" applyAlignment="1" applyProtection="1">
      <alignment horizontal="left" vertical="top" wrapText="1"/>
      <protection locked="0"/>
    </xf>
    <xf numFmtId="0" fontId="138" fillId="0" borderId="0" xfId="169" applyFont="1" applyBorder="1" applyAlignment="1">
      <alignment horizontal="left" vertical="top" wrapText="1"/>
    </xf>
    <xf numFmtId="0" fontId="142" fillId="0" borderId="0" xfId="169" applyFont="1" applyBorder="1" applyAlignment="1">
      <alignment horizontal="center" vertical="top"/>
    </xf>
    <xf numFmtId="3" fontId="138" fillId="0" borderId="0" xfId="377" applyNumberFormat="1" applyFont="1" applyBorder="1" applyAlignment="1" applyProtection="1">
      <alignment horizontal="right" wrapText="1"/>
    </xf>
    <xf numFmtId="0" fontId="133" fillId="0" borderId="0" xfId="169" applyFont="1" applyBorder="1" applyAlignment="1">
      <alignment horizontal="left" vertical="top" wrapText="1"/>
    </xf>
    <xf numFmtId="238" fontId="138" fillId="0" borderId="0" xfId="169" applyNumberFormat="1" applyFont="1" applyBorder="1" applyAlignment="1">
      <alignment horizontal="right" wrapText="1"/>
    </xf>
    <xf numFmtId="3" fontId="138" fillId="0" borderId="0" xfId="169" applyNumberFormat="1" applyFont="1" applyBorder="1" applyAlignment="1">
      <alignment wrapText="1"/>
    </xf>
    <xf numFmtId="0" fontId="258" fillId="0" borderId="0" xfId="169" applyFont="1" applyFill="1" applyBorder="1" applyAlignment="1">
      <alignment horizontal="justify" vertical="top"/>
    </xf>
    <xf numFmtId="49" fontId="138" fillId="0" borderId="0" xfId="169" applyNumberFormat="1" applyFont="1" applyBorder="1" applyAlignment="1">
      <alignment horizontal="left" vertical="top"/>
    </xf>
    <xf numFmtId="0" fontId="215" fillId="0" borderId="0" xfId="169" applyFont="1"/>
    <xf numFmtId="238" fontId="138" fillId="0" borderId="0" xfId="377" applyNumberFormat="1" applyFont="1" applyBorder="1" applyAlignment="1" applyProtection="1">
      <alignment horizontal="right" wrapText="1"/>
    </xf>
    <xf numFmtId="0" fontId="133" fillId="0" borderId="0" xfId="169" applyFont="1" applyAlignment="1">
      <alignment vertical="top" wrapText="1"/>
    </xf>
    <xf numFmtId="0" fontId="138" fillId="0" borderId="0" xfId="169" applyFont="1" applyAlignment="1">
      <alignment horizontal="justify" vertical="top" wrapText="1"/>
    </xf>
    <xf numFmtId="0" fontId="133" fillId="0" borderId="0" xfId="169" applyFont="1" applyAlignment="1">
      <alignment horizontal="justify" vertical="top" wrapText="1"/>
    </xf>
    <xf numFmtId="0" fontId="138" fillId="0" borderId="0" xfId="169" applyFont="1" applyFill="1" applyAlignment="1">
      <alignment horizontal="left" vertical="top" wrapText="1"/>
    </xf>
    <xf numFmtId="0" fontId="133" fillId="0" borderId="0" xfId="169" applyFont="1" applyFill="1" applyAlignment="1">
      <alignment horizontal="left" vertical="top" wrapText="1"/>
    </xf>
    <xf numFmtId="238" fontId="138" fillId="0" borderId="0" xfId="377" applyNumberFormat="1" applyFont="1" applyFill="1" applyBorder="1" applyAlignment="1" applyProtection="1">
      <alignment horizontal="right" wrapText="1"/>
    </xf>
    <xf numFmtId="3" fontId="138" fillId="0" borderId="0" xfId="377" applyNumberFormat="1" applyFont="1" applyFill="1" applyBorder="1" applyAlignment="1" applyProtection="1">
      <alignment horizontal="right" wrapText="1"/>
    </xf>
    <xf numFmtId="0" fontId="138" fillId="0" borderId="0" xfId="169" applyFont="1" applyFill="1" applyBorder="1" applyAlignment="1">
      <alignment horizontal="right"/>
    </xf>
    <xf numFmtId="0" fontId="133" fillId="0" borderId="0" xfId="169" applyFont="1" applyFill="1" applyAlignment="1">
      <alignment horizontal="justify" vertical="top" wrapText="1"/>
    </xf>
    <xf numFmtId="49" fontId="138" fillId="0" borderId="0" xfId="169" applyNumberFormat="1" applyFont="1" applyFill="1" applyAlignment="1">
      <alignment horizontal="left" vertical="top"/>
    </xf>
    <xf numFmtId="0" fontId="138" fillId="0" borderId="0" xfId="169" applyFont="1" applyAlignment="1">
      <alignment wrapText="1"/>
    </xf>
    <xf numFmtId="0" fontId="133" fillId="0" borderId="0" xfId="169" applyFont="1" applyAlignment="1">
      <alignment horizontal="justify"/>
    </xf>
    <xf numFmtId="0" fontId="138" fillId="0" borderId="0" xfId="169" applyNumberFormat="1" applyFont="1" applyAlignment="1">
      <alignment horizontal="left" vertical="top"/>
    </xf>
    <xf numFmtId="0" fontId="138" fillId="0" borderId="0" xfId="169" applyFont="1" applyBorder="1" applyAlignment="1">
      <alignment horizontal="left" vertical="top"/>
    </xf>
    <xf numFmtId="0" fontId="138" fillId="0" borderId="0" xfId="169" applyFont="1" applyBorder="1" applyAlignment="1">
      <alignment vertical="justify"/>
    </xf>
    <xf numFmtId="171" fontId="138" fillId="0" borderId="0" xfId="169" applyNumberFormat="1" applyFont="1" applyBorder="1" applyAlignment="1">
      <alignment vertical="top"/>
    </xf>
    <xf numFmtId="1" fontId="138" fillId="0" borderId="0" xfId="3920" applyNumberFormat="1" applyFont="1" applyFill="1" applyBorder="1" applyAlignment="1" applyProtection="1">
      <alignment horizontal="right" vertical="top"/>
    </xf>
    <xf numFmtId="0" fontId="138" fillId="0" borderId="0" xfId="169" applyFont="1" applyBorder="1" applyAlignment="1">
      <alignment horizontal="right" vertical="top" wrapText="1"/>
    </xf>
    <xf numFmtId="238" fontId="138" fillId="0" borderId="0" xfId="169" applyNumberFormat="1" applyFont="1" applyBorder="1" applyAlignment="1"/>
    <xf numFmtId="0" fontId="138" fillId="0" borderId="0" xfId="169" applyFont="1" applyBorder="1" applyAlignment="1">
      <alignment horizontal="justify"/>
    </xf>
    <xf numFmtId="0" fontId="138" fillId="0" borderId="0" xfId="169" applyFont="1"/>
    <xf numFmtId="0" fontId="138" fillId="0" borderId="0" xfId="169" applyFont="1" applyFill="1"/>
    <xf numFmtId="238" fontId="138" fillId="0" borderId="0" xfId="169" applyNumberFormat="1" applyFont="1" applyFill="1" applyBorder="1" applyAlignment="1"/>
    <xf numFmtId="171" fontId="249" fillId="0" borderId="0" xfId="169" applyNumberFormat="1" applyFont="1" applyBorder="1" applyAlignment="1">
      <alignment vertical="top"/>
    </xf>
    <xf numFmtId="0" fontId="138" fillId="0" borderId="0" xfId="169" applyFont="1" applyBorder="1" applyAlignment="1">
      <alignment horizontal="center" vertical="top" wrapText="1"/>
    </xf>
    <xf numFmtId="0" fontId="138" fillId="0" borderId="0" xfId="169" applyFont="1" applyFill="1" applyBorder="1" applyAlignment="1" applyProtection="1">
      <alignment horizontal="left" vertical="top" wrapText="1"/>
    </xf>
    <xf numFmtId="0" fontId="138" fillId="0" borderId="0" xfId="169" applyFont="1" applyBorder="1" applyAlignment="1">
      <alignment horizontal="center" vertical="top"/>
    </xf>
    <xf numFmtId="238" fontId="133" fillId="0" borderId="0" xfId="169" applyNumberFormat="1" applyFont="1" applyBorder="1" applyAlignment="1"/>
    <xf numFmtId="0" fontId="133" fillId="0" borderId="0" xfId="169" applyFont="1" applyBorder="1" applyAlignment="1">
      <alignment horizontal="justify"/>
    </xf>
    <xf numFmtId="238" fontId="138" fillId="0" borderId="0" xfId="348" applyNumberFormat="1" applyFont="1" applyFill="1" applyAlignment="1" applyProtection="1">
      <protection locked="0"/>
    </xf>
    <xf numFmtId="238" fontId="138" fillId="0" borderId="0" xfId="348" applyNumberFormat="1" applyFont="1" applyBorder="1" applyAlignment="1" applyProtection="1">
      <alignment horizontal="center" wrapText="1"/>
      <protection locked="0"/>
    </xf>
    <xf numFmtId="238" fontId="138" fillId="0" borderId="0" xfId="377" applyNumberFormat="1" applyFont="1" applyBorder="1" applyAlignment="1" applyProtection="1">
      <alignment horizontal="center" wrapText="1"/>
      <protection locked="0"/>
    </xf>
    <xf numFmtId="0" fontId="138" fillId="0" borderId="0" xfId="169" applyNumberFormat="1" applyFont="1" applyFill="1" applyBorder="1" applyAlignment="1">
      <alignment horizontal="left" vertical="top" wrapText="1"/>
    </xf>
    <xf numFmtId="238" fontId="138" fillId="0" borderId="0" xfId="169" applyNumberFormat="1" applyFont="1" applyAlignment="1">
      <alignment wrapText="1"/>
    </xf>
    <xf numFmtId="171" fontId="249" fillId="0" borderId="0" xfId="169" applyNumberFormat="1" applyFont="1" applyBorder="1" applyAlignment="1" applyProtection="1">
      <alignment vertical="top"/>
    </xf>
    <xf numFmtId="171" fontId="138" fillId="0" borderId="0" xfId="169" applyNumberFormat="1" applyFont="1" applyFill="1" applyBorder="1" applyAlignment="1" applyProtection="1">
      <alignment vertical="top"/>
      <protection locked="0"/>
    </xf>
    <xf numFmtId="3" fontId="138" fillId="0" borderId="0" xfId="169" applyNumberFormat="1" applyFont="1" applyFill="1" applyBorder="1" applyAlignment="1" applyProtection="1">
      <alignment horizontal="right" vertical="top"/>
    </xf>
    <xf numFmtId="0" fontId="138" fillId="0" borderId="0" xfId="169" applyFont="1" applyAlignment="1" applyProtection="1">
      <alignment vertical="top"/>
    </xf>
    <xf numFmtId="49" fontId="133" fillId="0" borderId="0" xfId="169" applyNumberFormat="1" applyFont="1" applyBorder="1" applyAlignment="1" applyProtection="1">
      <alignment horizontal="right" vertical="top"/>
    </xf>
    <xf numFmtId="0" fontId="138" fillId="0" borderId="0" xfId="169" applyFont="1" applyBorder="1" applyProtection="1"/>
    <xf numFmtId="238" fontId="138" fillId="0" borderId="0" xfId="169" applyNumberFormat="1" applyFont="1" applyAlignment="1"/>
    <xf numFmtId="49" fontId="138" fillId="0" borderId="0" xfId="169" applyNumberFormat="1" applyFont="1"/>
    <xf numFmtId="171" fontId="138" fillId="0" borderId="0" xfId="169" applyNumberFormat="1" applyFont="1" applyBorder="1" applyAlignment="1" applyProtection="1">
      <alignment vertical="top"/>
    </xf>
    <xf numFmtId="0" fontId="133" fillId="0" borderId="0" xfId="169" applyNumberFormat="1" applyFont="1" applyFill="1" applyAlignment="1">
      <alignment horizontal="left" vertical="top" wrapText="1"/>
    </xf>
    <xf numFmtId="0" fontId="138" fillId="0" borderId="0" xfId="169" applyNumberFormat="1" applyFont="1" applyFill="1" applyAlignment="1">
      <alignment horizontal="left" vertical="top"/>
    </xf>
    <xf numFmtId="49" fontId="138" fillId="0" borderId="0" xfId="169" applyNumberFormat="1" applyFont="1" applyFill="1"/>
    <xf numFmtId="49" fontId="138" fillId="0" borderId="0" xfId="169" applyNumberFormat="1" applyFont="1" applyAlignment="1">
      <alignment wrapText="1"/>
    </xf>
    <xf numFmtId="164" fontId="138" fillId="0" borderId="0" xfId="377" applyNumberFormat="1" applyFont="1" applyFill="1" applyProtection="1">
      <protection locked="0"/>
    </xf>
    <xf numFmtId="0" fontId="138" fillId="0" borderId="0" xfId="169" quotePrefix="1" applyNumberFormat="1" applyFont="1" applyAlignment="1">
      <alignment horizontal="right" vertical="top"/>
    </xf>
    <xf numFmtId="0" fontId="138" fillId="0" borderId="0" xfId="169" applyNumberFormat="1" applyFont="1" applyBorder="1" applyAlignment="1">
      <alignment horizontal="left" vertical="top"/>
    </xf>
    <xf numFmtId="0" fontId="138" fillId="0" borderId="0" xfId="169" applyFont="1" applyAlignment="1" applyProtection="1">
      <alignment horizontal="left" vertical="top"/>
    </xf>
    <xf numFmtId="3" fontId="138" fillId="0" borderId="0" xfId="377" applyNumberFormat="1" applyFont="1" applyFill="1" applyBorder="1" applyAlignment="1" applyProtection="1">
      <alignment wrapText="1"/>
    </xf>
    <xf numFmtId="0" fontId="138" fillId="0" borderId="0" xfId="169" applyFont="1" applyFill="1" applyBorder="1" applyAlignment="1" applyProtection="1">
      <alignment horizontal="right" wrapText="1"/>
    </xf>
    <xf numFmtId="179" fontId="138" fillId="0" borderId="0" xfId="377" applyNumberFormat="1" applyFont="1" applyFill="1" applyProtection="1">
      <protection locked="0"/>
    </xf>
    <xf numFmtId="238" fontId="138" fillId="0" borderId="0" xfId="377" applyNumberFormat="1" applyFont="1" applyFill="1" applyBorder="1" applyAlignment="1" applyProtection="1">
      <alignment wrapText="1"/>
    </xf>
    <xf numFmtId="0" fontId="133" fillId="0" borderId="0" xfId="169" applyNumberFormat="1" applyFont="1" applyBorder="1" applyAlignment="1" applyProtection="1">
      <alignment horizontal="left" vertical="top"/>
    </xf>
    <xf numFmtId="238" fontId="138" fillId="0" borderId="0" xfId="169" applyNumberFormat="1" applyFont="1" applyAlignment="1" applyProtection="1">
      <alignment horizontal="left" wrapText="1"/>
      <protection locked="0"/>
    </xf>
    <xf numFmtId="238" fontId="138" fillId="0" borderId="0" xfId="169" applyNumberFormat="1" applyFont="1" applyAlignment="1" applyProtection="1">
      <alignment horizontal="right" wrapText="1"/>
      <protection locked="0"/>
    </xf>
    <xf numFmtId="3" fontId="138" fillId="0" borderId="0" xfId="169" applyNumberFormat="1" applyFont="1" applyAlignment="1" applyProtection="1">
      <alignment wrapText="1"/>
    </xf>
    <xf numFmtId="0" fontId="138" fillId="0" borderId="0" xfId="169" applyFont="1" applyAlignment="1" applyProtection="1">
      <alignment horizontal="right"/>
    </xf>
    <xf numFmtId="0" fontId="138" fillId="0" borderId="0" xfId="169" applyFont="1" applyAlignment="1">
      <alignment horizontal="justify"/>
    </xf>
    <xf numFmtId="0" fontId="138" fillId="0" borderId="0" xfId="169" applyNumberFormat="1" applyFont="1" applyBorder="1" applyAlignment="1" applyProtection="1">
      <alignment horizontal="left" vertical="top" wrapText="1"/>
    </xf>
    <xf numFmtId="0" fontId="138" fillId="0" borderId="0" xfId="169" applyFont="1" applyFill="1" applyBorder="1" applyAlignment="1">
      <alignment horizontal="justify" vertical="top" wrapText="1"/>
    </xf>
    <xf numFmtId="0" fontId="138" fillId="0" borderId="0" xfId="169" applyFont="1" applyFill="1" applyBorder="1" applyAlignment="1">
      <alignment horizontal="left" vertical="top" wrapText="1"/>
    </xf>
    <xf numFmtId="238" fontId="261" fillId="0" borderId="3" xfId="348" applyNumberFormat="1" applyFont="1" applyBorder="1" applyAlignment="1" applyProtection="1">
      <alignment horizontal="center" wrapText="1"/>
      <protection locked="0"/>
    </xf>
    <xf numFmtId="238" fontId="261" fillId="0" borderId="3" xfId="377" applyNumberFormat="1" applyFont="1" applyBorder="1" applyAlignment="1" applyProtection="1">
      <alignment horizontal="center" wrapText="1"/>
      <protection locked="0"/>
    </xf>
    <xf numFmtId="3" fontId="261" fillId="0" borderId="3" xfId="377" applyNumberFormat="1" applyFont="1" applyBorder="1" applyAlignment="1" applyProtection="1">
      <alignment wrapText="1"/>
    </xf>
    <xf numFmtId="0" fontId="261" fillId="0" borderId="3" xfId="169" applyFont="1" applyBorder="1" applyAlignment="1" applyProtection="1">
      <alignment horizontal="right" wrapText="1"/>
    </xf>
    <xf numFmtId="49" fontId="261" fillId="0" borderId="3" xfId="169" applyNumberFormat="1" applyFont="1" applyBorder="1" applyAlignment="1" applyProtection="1">
      <alignment horizontal="left" vertical="top"/>
    </xf>
    <xf numFmtId="49" fontId="138" fillId="0" borderId="3" xfId="169" applyNumberFormat="1" applyFont="1" applyBorder="1" applyAlignment="1" applyProtection="1">
      <alignment horizontal="left" vertical="top"/>
    </xf>
    <xf numFmtId="0" fontId="133" fillId="0" borderId="3" xfId="169" applyFont="1" applyBorder="1" applyAlignment="1" applyProtection="1">
      <alignment horizontal="left" vertical="top"/>
    </xf>
    <xf numFmtId="0" fontId="6" fillId="0" borderId="0" xfId="168"/>
    <xf numFmtId="239" fontId="6" fillId="0" borderId="0" xfId="168" applyNumberFormat="1" applyAlignment="1">
      <alignment vertical="top"/>
    </xf>
    <xf numFmtId="0" fontId="6" fillId="0" borderId="0" xfId="168" applyAlignment="1">
      <alignment vertical="top"/>
    </xf>
    <xf numFmtId="0" fontId="138" fillId="0" borderId="0" xfId="168" applyFont="1" applyAlignment="1">
      <alignment horizontal="justify" vertical="top"/>
    </xf>
    <xf numFmtId="239" fontId="13" fillId="0" borderId="57" xfId="168" applyNumberFormat="1" applyFont="1" applyBorder="1" applyAlignment="1">
      <alignment vertical="top"/>
    </xf>
    <xf numFmtId="239" fontId="13" fillId="0" borderId="12" xfId="168" applyNumberFormat="1" applyFont="1" applyBorder="1" applyAlignment="1">
      <alignment vertical="top"/>
    </xf>
    <xf numFmtId="0" fontId="13" fillId="0" borderId="12" xfId="168" applyFont="1" applyBorder="1"/>
    <xf numFmtId="0" fontId="13" fillId="0" borderId="58" xfId="168" applyFont="1" applyBorder="1"/>
    <xf numFmtId="4" fontId="138" fillId="0" borderId="59" xfId="13" applyNumberFormat="1" applyFont="1" applyBorder="1" applyAlignment="1" applyProtection="1">
      <alignment vertical="top"/>
      <protection locked="0"/>
    </xf>
    <xf numFmtId="4" fontId="138" fillId="0" borderId="60" xfId="13" applyNumberFormat="1" applyFont="1" applyFill="1" applyBorder="1" applyAlignment="1" applyProtection="1">
      <alignment horizontal="right" vertical="top"/>
      <protection locked="0"/>
    </xf>
    <xf numFmtId="0" fontId="138" fillId="0" borderId="0" xfId="13" applyNumberFormat="1" applyFont="1" applyFill="1" applyBorder="1" applyAlignment="1" applyProtection="1">
      <alignment horizontal="left" vertical="top"/>
    </xf>
    <xf numFmtId="0" fontId="138" fillId="0" borderId="61" xfId="13" applyFont="1" applyFill="1" applyBorder="1" applyAlignment="1" applyProtection="1">
      <alignment horizontal="left" vertical="top"/>
    </xf>
    <xf numFmtId="0" fontId="133" fillId="0" borderId="0" xfId="3921" applyFont="1" applyFill="1" applyBorder="1" applyAlignment="1" applyProtection="1">
      <alignment horizontal="justify" vertical="top"/>
      <protection locked="0"/>
    </xf>
    <xf numFmtId="0" fontId="262" fillId="0" borderId="0" xfId="168" applyFont="1" applyAlignment="1">
      <alignment horizontal="left" vertical="top" wrapText="1"/>
    </xf>
    <xf numFmtId="49" fontId="263" fillId="0" borderId="62" xfId="3921" applyNumberFormat="1" applyFont="1" applyBorder="1" applyAlignment="1">
      <alignment vertical="top"/>
    </xf>
    <xf numFmtId="4" fontId="138" fillId="0" borderId="59" xfId="13" applyNumberFormat="1" applyFont="1" applyBorder="1" applyAlignment="1" applyProtection="1">
      <alignment horizontal="right" vertical="top"/>
      <protection locked="0"/>
    </xf>
    <xf numFmtId="4" fontId="138" fillId="0" borderId="60" xfId="13" applyNumberFormat="1" applyFont="1" applyBorder="1" applyAlignment="1" applyProtection="1">
      <alignment horizontal="right" vertical="top"/>
      <protection locked="0"/>
    </xf>
    <xf numFmtId="3" fontId="138" fillId="0" borderId="0" xfId="13" applyNumberFormat="1" applyFont="1" applyBorder="1" applyAlignment="1" applyProtection="1">
      <alignment horizontal="left" vertical="top"/>
    </xf>
    <xf numFmtId="49" fontId="138" fillId="0" borderId="61" xfId="13" applyNumberFormat="1" applyFont="1" applyBorder="1" applyAlignment="1" applyProtection="1">
      <alignment horizontal="left" vertical="top"/>
    </xf>
    <xf numFmtId="49" fontId="138" fillId="0" borderId="0" xfId="13" applyNumberFormat="1" applyFont="1" applyBorder="1" applyAlignment="1" applyProtection="1">
      <alignment horizontal="left" vertical="top"/>
    </xf>
    <xf numFmtId="0" fontId="133" fillId="0" borderId="0" xfId="168" applyFont="1" applyAlignment="1">
      <alignment vertical="top" wrapText="1"/>
    </xf>
    <xf numFmtId="49" fontId="138" fillId="0" borderId="0" xfId="13" applyNumberFormat="1" applyFont="1" applyBorder="1" applyAlignment="1" applyProtection="1">
      <alignment horizontal="justify" vertical="top"/>
    </xf>
    <xf numFmtId="49" fontId="138" fillId="0" borderId="62" xfId="13" applyNumberFormat="1" applyFont="1" applyBorder="1" applyAlignment="1" applyProtection="1">
      <alignment horizontal="left" vertical="top"/>
    </xf>
    <xf numFmtId="0" fontId="138" fillId="0" borderId="0" xfId="168" applyFont="1" applyAlignment="1">
      <alignment vertical="top" wrapText="1"/>
    </xf>
    <xf numFmtId="0" fontId="138" fillId="0" borderId="0" xfId="168" applyFont="1" applyFill="1" applyBorder="1" applyAlignment="1">
      <alignment horizontal="justify" vertical="top"/>
    </xf>
    <xf numFmtId="4" fontId="138" fillId="0" borderId="0" xfId="13" applyNumberFormat="1" applyFont="1" applyBorder="1" applyAlignment="1" applyProtection="1">
      <alignment horizontal="left" vertical="top"/>
    </xf>
    <xf numFmtId="49" fontId="133" fillId="0" borderId="0" xfId="13" applyNumberFormat="1" applyFont="1" applyBorder="1" applyAlignment="1" applyProtection="1">
      <alignment horizontal="justify" vertical="top" wrapText="1"/>
    </xf>
    <xf numFmtId="239" fontId="15" fillId="0" borderId="9" xfId="168" applyNumberFormat="1" applyFont="1" applyBorder="1" applyAlignment="1">
      <alignment horizontal="left" vertical="center"/>
    </xf>
    <xf numFmtId="239" fontId="15" fillId="0" borderId="8" xfId="168" applyNumberFormat="1" applyFont="1" applyBorder="1" applyAlignment="1">
      <alignment horizontal="left" vertical="center"/>
    </xf>
    <xf numFmtId="0" fontId="15" fillId="0" borderId="8" xfId="168" applyFont="1" applyBorder="1" applyAlignment="1">
      <alignment horizontal="left" vertical="center"/>
    </xf>
    <xf numFmtId="0" fontId="15" fillId="0" borderId="7" xfId="168" applyFont="1" applyBorder="1" applyAlignment="1">
      <alignment horizontal="left" vertical="center"/>
    </xf>
    <xf numFmtId="0" fontId="138" fillId="0" borderId="0" xfId="3825" applyFont="1" applyFill="1" applyBorder="1" applyAlignment="1" applyProtection="1">
      <alignment horizontal="justify" vertical="top" wrapText="1"/>
    </xf>
    <xf numFmtId="239" fontId="13" fillId="0" borderId="0" xfId="168" applyNumberFormat="1" applyFont="1" applyBorder="1" applyAlignment="1">
      <alignment vertical="top"/>
    </xf>
    <xf numFmtId="0" fontId="13" fillId="0" borderId="0" xfId="168" applyFont="1" applyBorder="1"/>
    <xf numFmtId="0" fontId="138" fillId="0" borderId="0" xfId="1963" applyFont="1" applyAlignment="1">
      <alignment horizontal="justify" vertical="top" wrapText="1"/>
    </xf>
    <xf numFmtId="0" fontId="262" fillId="0" borderId="0" xfId="2144" quotePrefix="1" applyFont="1" applyAlignment="1" applyProtection="1">
      <alignment horizontal="justify" vertical="top" wrapText="1"/>
      <protection locked="0"/>
    </xf>
    <xf numFmtId="0" fontId="138" fillId="0" borderId="0" xfId="1963" quotePrefix="1" applyFont="1" applyAlignment="1">
      <alignment horizontal="justify" vertical="top" wrapText="1"/>
    </xf>
    <xf numFmtId="0" fontId="249" fillId="0" borderId="0" xfId="1963" applyFont="1" applyAlignment="1">
      <alignment horizontal="justify" vertical="top" wrapText="1"/>
    </xf>
    <xf numFmtId="0" fontId="138" fillId="0" borderId="0" xfId="168" quotePrefix="1" applyFont="1" applyAlignment="1">
      <alignment horizontal="left" vertical="top" wrapText="1"/>
    </xf>
    <xf numFmtId="0" fontId="262" fillId="0" borderId="0" xfId="168" applyFont="1" applyAlignment="1">
      <alignment horizontal="left" vertical="center" wrapText="1"/>
    </xf>
    <xf numFmtId="0" fontId="264" fillId="0" borderId="0" xfId="168" applyFont="1" applyAlignment="1">
      <alignment horizontal="left" vertical="top" wrapText="1"/>
    </xf>
    <xf numFmtId="0" fontId="264" fillId="0" borderId="0" xfId="168" applyFont="1" applyAlignment="1">
      <alignment horizontal="left" vertical="center" wrapText="1"/>
    </xf>
    <xf numFmtId="0" fontId="138" fillId="0" borderId="0" xfId="168" applyFont="1" applyBorder="1" applyAlignment="1">
      <alignment horizontal="left" vertical="justify" wrapText="1"/>
    </xf>
    <xf numFmtId="0" fontId="262" fillId="0" borderId="0" xfId="168" quotePrefix="1" applyFont="1" applyAlignment="1">
      <alignment horizontal="left" vertical="top" wrapText="1"/>
    </xf>
    <xf numFmtId="0" fontId="138" fillId="0" borderId="0" xfId="168" quotePrefix="1" applyFont="1" applyBorder="1" applyAlignment="1">
      <alignment horizontal="left" vertical="justify" wrapText="1"/>
    </xf>
    <xf numFmtId="4" fontId="138" fillId="0" borderId="59" xfId="1882" applyNumberFormat="1" applyFont="1" applyFill="1" applyBorder="1" applyAlignment="1" applyProtection="1">
      <alignment vertical="top"/>
      <protection locked="0"/>
    </xf>
    <xf numFmtId="4" fontId="138" fillId="0" borderId="60" xfId="1882" applyNumberFormat="1" applyFont="1" applyFill="1" applyBorder="1" applyAlignment="1" applyProtection="1">
      <alignment horizontal="right" vertical="top"/>
      <protection locked="0"/>
    </xf>
    <xf numFmtId="0" fontId="138" fillId="0" borderId="0" xfId="1882" applyNumberFormat="1" applyFont="1" applyFill="1" applyBorder="1" applyAlignment="1" applyProtection="1">
      <alignment horizontal="left" vertical="top"/>
    </xf>
    <xf numFmtId="0" fontId="138" fillId="0" borderId="61" xfId="1882" applyFont="1" applyFill="1" applyBorder="1" applyAlignment="1" applyProtection="1">
      <alignment horizontal="left" vertical="top"/>
    </xf>
    <xf numFmtId="0" fontId="133" fillId="0" borderId="0" xfId="1882" applyFont="1" applyFill="1" applyBorder="1" applyAlignment="1" applyProtection="1">
      <alignment horizontal="justify" vertical="top"/>
      <protection locked="0"/>
    </xf>
    <xf numFmtId="49" fontId="263" fillId="0" borderId="62" xfId="1882" applyNumberFormat="1" applyFont="1" applyFill="1" applyBorder="1" applyAlignment="1">
      <alignment vertical="top"/>
    </xf>
    <xf numFmtId="0" fontId="217" fillId="0" borderId="0" xfId="168" applyFont="1" applyAlignment="1">
      <alignment horizontal="left" vertical="top" wrapText="1"/>
    </xf>
    <xf numFmtId="49" fontId="48" fillId="0" borderId="62" xfId="3921" applyNumberFormat="1" applyFont="1" applyBorder="1" applyAlignment="1">
      <alignment vertical="top"/>
    </xf>
    <xf numFmtId="0" fontId="262" fillId="0" borderId="0" xfId="168" applyFont="1" applyBorder="1" applyAlignment="1">
      <alignment vertical="top" wrapText="1"/>
    </xf>
    <xf numFmtId="0" fontId="138" fillId="0" borderId="0" xfId="168" applyFont="1" applyAlignment="1">
      <alignment horizontal="left" vertical="top" wrapText="1"/>
    </xf>
    <xf numFmtId="4" fontId="138" fillId="0" borderId="63" xfId="1882" applyNumberFormat="1" applyFont="1" applyFill="1" applyBorder="1" applyAlignment="1" applyProtection="1">
      <alignment vertical="top"/>
      <protection locked="0"/>
    </xf>
    <xf numFmtId="4" fontId="138" fillId="0" borderId="64" xfId="1882" applyNumberFormat="1" applyFont="1" applyFill="1" applyBorder="1" applyAlignment="1" applyProtection="1">
      <alignment horizontal="right" vertical="top"/>
      <protection locked="0"/>
    </xf>
    <xf numFmtId="0" fontId="133" fillId="0" borderId="0" xfId="1882" applyFont="1" applyFill="1" applyBorder="1" applyAlignment="1" applyProtection="1">
      <alignment horizontal="left" vertical="top" wrapText="1"/>
    </xf>
    <xf numFmtId="0" fontId="138" fillId="0" borderId="0" xfId="3922" applyFont="1" applyBorder="1" applyAlignment="1" applyProtection="1">
      <alignment horizontal="left" vertical="top" wrapText="1"/>
    </xf>
    <xf numFmtId="0" fontId="138" fillId="0" borderId="61" xfId="13" applyFont="1" applyBorder="1" applyAlignment="1" applyProtection="1">
      <alignment horizontal="left" vertical="top"/>
    </xf>
    <xf numFmtId="0" fontId="138" fillId="0" borderId="0" xfId="168" applyFont="1" applyAlignment="1" applyProtection="1">
      <alignment horizontal="justify" vertical="top"/>
    </xf>
    <xf numFmtId="3" fontId="138" fillId="0" borderId="0" xfId="13" applyNumberFormat="1" applyFont="1" applyFill="1" applyBorder="1" applyAlignment="1" applyProtection="1">
      <alignment horizontal="left" vertical="top"/>
    </xf>
    <xf numFmtId="0" fontId="262" fillId="0" borderId="0" xfId="168" applyFont="1" applyAlignment="1">
      <alignment vertical="center"/>
    </xf>
    <xf numFmtId="0" fontId="138" fillId="0" borderId="0" xfId="3921" applyFont="1"/>
    <xf numFmtId="0" fontId="138" fillId="0" borderId="0" xfId="168" applyFont="1" applyAlignment="1" applyProtection="1">
      <alignment horizontal="justify" vertical="top" wrapText="1"/>
      <protection locked="0"/>
    </xf>
    <xf numFmtId="49" fontId="133" fillId="0" borderId="62" xfId="3921" applyNumberFormat="1" applyFont="1" applyBorder="1" applyAlignment="1">
      <alignment vertical="top"/>
    </xf>
    <xf numFmtId="0" fontId="133" fillId="0" borderId="0" xfId="168" applyFont="1" applyAlignment="1">
      <alignment horizontal="left" vertical="top" wrapText="1"/>
    </xf>
    <xf numFmtId="49" fontId="263" fillId="0" borderId="62" xfId="3921" applyNumberFormat="1" applyFont="1" applyBorder="1" applyAlignment="1">
      <alignment horizontal="left" vertical="top"/>
    </xf>
    <xf numFmtId="0" fontId="138" fillId="0" borderId="0" xfId="3922" applyFont="1" applyBorder="1" applyAlignment="1">
      <alignment horizontal="left" vertical="top" wrapText="1"/>
    </xf>
    <xf numFmtId="0" fontId="262" fillId="0" borderId="0" xfId="3226" applyFont="1">
      <alignment horizontal="left" vertical="justify" wrapText="1"/>
    </xf>
    <xf numFmtId="0" fontId="138" fillId="0" borderId="0" xfId="1882" applyFont="1" applyFill="1" applyBorder="1" applyAlignment="1">
      <alignment horizontal="left" vertical="top" wrapText="1"/>
    </xf>
    <xf numFmtId="0" fontId="133" fillId="0" borderId="0" xfId="1882" applyFont="1" applyFill="1" applyBorder="1" applyAlignment="1">
      <alignment horizontal="left" vertical="top" wrapText="1"/>
    </xf>
    <xf numFmtId="49" fontId="138" fillId="0" borderId="0" xfId="1882" applyNumberFormat="1" applyFont="1" applyFill="1" applyBorder="1" applyAlignment="1" applyProtection="1">
      <alignment horizontal="justify" vertical="top" wrapText="1"/>
      <protection locked="0"/>
    </xf>
    <xf numFmtId="49" fontId="133" fillId="0" borderId="62" xfId="1882" applyNumberFormat="1" applyFont="1" applyFill="1" applyBorder="1" applyAlignment="1">
      <alignment vertical="top"/>
    </xf>
    <xf numFmtId="49" fontId="133" fillId="0" borderId="0" xfId="1882" applyNumberFormat="1" applyFont="1" applyFill="1" applyBorder="1" applyAlignment="1" applyProtection="1">
      <alignment horizontal="justify" vertical="top" wrapText="1"/>
      <protection locked="0"/>
    </xf>
    <xf numFmtId="4" fontId="138" fillId="0" borderId="59" xfId="13" applyNumberFormat="1" applyFont="1" applyFill="1" applyBorder="1" applyAlignment="1" applyProtection="1">
      <alignment horizontal="right" vertical="top"/>
      <protection locked="0"/>
    </xf>
    <xf numFmtId="49" fontId="263" fillId="0" borderId="62" xfId="3921" applyNumberFormat="1" applyFont="1" applyFill="1" applyBorder="1" applyAlignment="1">
      <alignment horizontal="left" vertical="top"/>
    </xf>
    <xf numFmtId="0" fontId="138" fillId="0" borderId="0" xfId="3921" applyFont="1" applyFill="1"/>
    <xf numFmtId="0" fontId="262" fillId="0" borderId="0" xfId="168" applyFont="1" applyFill="1" applyAlignment="1" applyProtection="1">
      <alignment horizontal="justify" vertical="top" wrapText="1"/>
      <protection locked="0"/>
    </xf>
    <xf numFmtId="0" fontId="264" fillId="0" borderId="0" xfId="168" applyFont="1" applyFill="1" applyAlignment="1" applyProtection="1">
      <alignment horizontal="justify" vertical="top" wrapText="1"/>
      <protection locked="0"/>
    </xf>
    <xf numFmtId="49" fontId="263" fillId="0" borderId="62" xfId="3921" applyNumberFormat="1" applyFont="1" applyFill="1" applyBorder="1" applyAlignment="1">
      <alignment vertical="top"/>
    </xf>
    <xf numFmtId="4" fontId="138" fillId="0" borderId="59" xfId="13" applyNumberFormat="1" applyFont="1" applyFill="1" applyBorder="1" applyAlignment="1" applyProtection="1">
      <alignment vertical="top"/>
      <protection locked="0"/>
    </xf>
    <xf numFmtId="0" fontId="262" fillId="0" borderId="0" xfId="168" applyFont="1" applyFill="1" applyAlignment="1">
      <alignment horizontal="left" vertical="top" wrapText="1"/>
    </xf>
    <xf numFmtId="0" fontId="263" fillId="0" borderId="61" xfId="1882" applyFont="1" applyFill="1" applyBorder="1" applyAlignment="1" applyProtection="1">
      <alignment horizontal="left"/>
      <protection locked="0"/>
    </xf>
    <xf numFmtId="0" fontId="262" fillId="0" borderId="61" xfId="1882" applyFont="1" applyFill="1" applyBorder="1" applyAlignment="1">
      <alignment horizontal="left" vertical="top"/>
    </xf>
    <xf numFmtId="0" fontId="262" fillId="0" borderId="62" xfId="1882" applyFont="1" applyFill="1" applyBorder="1" applyAlignment="1">
      <alignment vertical="top"/>
    </xf>
    <xf numFmtId="0" fontId="262" fillId="0" borderId="65" xfId="1882" applyFont="1" applyFill="1" applyBorder="1" applyAlignment="1">
      <alignment horizontal="justify" vertical="top" wrapText="1"/>
    </xf>
    <xf numFmtId="49" fontId="262" fillId="0" borderId="61" xfId="1882" applyNumberFormat="1" applyFont="1" applyFill="1" applyBorder="1" applyAlignment="1">
      <alignment horizontal="left" vertical="top"/>
    </xf>
    <xf numFmtId="49" fontId="262" fillId="0" borderId="61" xfId="1882" applyNumberFormat="1" applyFont="1" applyFill="1" applyBorder="1" applyAlignment="1">
      <alignment vertical="top" wrapText="1"/>
    </xf>
    <xf numFmtId="0" fontId="48" fillId="0" borderId="0" xfId="1882" applyFont="1" applyFill="1" applyBorder="1" applyAlignment="1">
      <alignment horizontal="left" vertical="top" wrapText="1"/>
    </xf>
    <xf numFmtId="49" fontId="48" fillId="0" borderId="62" xfId="1882" applyNumberFormat="1" applyFont="1" applyFill="1" applyBorder="1" applyAlignment="1">
      <alignment vertical="top"/>
    </xf>
    <xf numFmtId="0" fontId="138" fillId="0" borderId="0" xfId="1882" applyFont="1" applyFill="1" applyBorder="1" applyAlignment="1" applyProtection="1"/>
    <xf numFmtId="0" fontId="138" fillId="0" borderId="0" xfId="3923" applyNumberFormat="1" applyFont="1" applyAlignment="1">
      <alignment horizontal="left"/>
    </xf>
    <xf numFmtId="0" fontId="264" fillId="0" borderId="0" xfId="168" applyFont="1" applyBorder="1" applyAlignment="1">
      <alignment vertical="top" wrapText="1"/>
    </xf>
    <xf numFmtId="0" fontId="264" fillId="0" borderId="0" xfId="1882" applyFont="1" applyFill="1" applyBorder="1" applyAlignment="1" applyProtection="1">
      <alignment vertical="top" wrapText="1"/>
    </xf>
    <xf numFmtId="49" fontId="263" fillId="0" borderId="0" xfId="1882" applyNumberFormat="1" applyFont="1" applyFill="1" applyBorder="1" applyAlignment="1">
      <alignment vertical="top"/>
    </xf>
    <xf numFmtId="4" fontId="138" fillId="0" borderId="0" xfId="1882" applyNumberFormat="1" applyFont="1" applyFill="1" applyBorder="1" applyAlignment="1" applyProtection="1">
      <alignment vertical="top"/>
      <protection locked="0"/>
    </xf>
    <xf numFmtId="4" fontId="138" fillId="0" borderId="0" xfId="1882" applyNumberFormat="1" applyFont="1" applyFill="1" applyBorder="1" applyAlignment="1" applyProtection="1">
      <alignment horizontal="right" vertical="top"/>
      <protection locked="0"/>
    </xf>
    <xf numFmtId="0" fontId="6" fillId="0" borderId="0" xfId="168" applyBorder="1"/>
    <xf numFmtId="0" fontId="6" fillId="0" borderId="0" xfId="168" applyBorder="1" applyAlignment="1">
      <alignment vertical="top"/>
    </xf>
    <xf numFmtId="239" fontId="13" fillId="0" borderId="57" xfId="168" applyNumberFormat="1" applyFont="1" applyBorder="1"/>
    <xf numFmtId="0" fontId="13" fillId="0" borderId="12" xfId="168" applyFont="1" applyBorder="1" applyAlignment="1">
      <alignment vertical="top"/>
    </xf>
    <xf numFmtId="0" fontId="133" fillId="0" borderId="0" xfId="3924" applyNumberFormat="1" applyFont="1" applyFill="1" applyBorder="1" applyAlignment="1" applyProtection="1">
      <alignment horizontal="left" vertical="top" wrapText="1"/>
    </xf>
    <xf numFmtId="0" fontId="138" fillId="0" borderId="0" xfId="168" quotePrefix="1" applyFont="1" applyBorder="1" applyAlignment="1">
      <alignment horizontal="justify" vertical="top" wrapText="1"/>
    </xf>
    <xf numFmtId="0" fontId="138" fillId="0" borderId="0" xfId="168" quotePrefix="1" applyFont="1" applyFill="1" applyBorder="1" applyAlignment="1" applyProtection="1">
      <alignment horizontal="justify" vertical="top"/>
      <protection locked="0"/>
    </xf>
    <xf numFmtId="0" fontId="138" fillId="0" borderId="0" xfId="3924" applyNumberFormat="1" applyFont="1" applyFill="1" applyBorder="1" applyAlignment="1" applyProtection="1">
      <alignment horizontal="left" vertical="top" wrapText="1"/>
    </xf>
    <xf numFmtId="3" fontId="249" fillId="0" borderId="0" xfId="13" applyNumberFormat="1" applyFont="1" applyBorder="1" applyAlignment="1" applyProtection="1">
      <alignment horizontal="left" vertical="top"/>
    </xf>
    <xf numFmtId="0" fontId="133" fillId="0" borderId="0" xfId="168" quotePrefix="1" applyFont="1" applyFill="1" applyBorder="1" applyAlignment="1" applyProtection="1">
      <alignment horizontal="justify" vertical="top"/>
      <protection locked="0"/>
    </xf>
    <xf numFmtId="0" fontId="263" fillId="0" borderId="0" xfId="168" applyFont="1" applyFill="1" applyBorder="1" applyAlignment="1" applyProtection="1">
      <alignment horizontal="justify" vertical="top"/>
      <protection locked="0"/>
    </xf>
    <xf numFmtId="0" fontId="133" fillId="0" borderId="0" xfId="168" applyFont="1" applyBorder="1" applyAlignment="1">
      <alignment horizontal="justify"/>
    </xf>
    <xf numFmtId="0" fontId="138" fillId="0" borderId="0" xfId="2144" applyFont="1" applyAlignment="1" applyProtection="1">
      <alignment vertical="top" wrapText="1"/>
    </xf>
    <xf numFmtId="49" fontId="138" fillId="0" borderId="0" xfId="3925" applyNumberFormat="1" applyFont="1" applyFill="1" applyBorder="1" applyAlignment="1">
      <alignment horizontal="left" vertical="top"/>
    </xf>
    <xf numFmtId="0" fontId="262" fillId="0" borderId="0" xfId="2144" quotePrefix="1" applyFont="1" applyAlignment="1">
      <alignment vertical="top" wrapText="1"/>
    </xf>
    <xf numFmtId="0" fontId="267" fillId="0" borderId="0" xfId="168" applyFont="1" applyFill="1" applyBorder="1" applyAlignment="1" applyProtection="1">
      <alignment vertical="top"/>
      <protection locked="0"/>
    </xf>
    <xf numFmtId="0" fontId="262" fillId="0" borderId="0" xfId="2136" applyNumberFormat="1" applyFont="1" applyFill="1" applyAlignment="1">
      <alignment vertical="center" wrapText="1"/>
    </xf>
    <xf numFmtId="0" fontId="262" fillId="0" borderId="0" xfId="2144" applyFont="1" applyAlignment="1">
      <alignment vertical="top" wrapText="1"/>
    </xf>
    <xf numFmtId="0" fontId="138" fillId="0" borderId="0" xfId="168" applyFont="1" applyFill="1" applyBorder="1" applyAlignment="1" applyProtection="1">
      <alignment horizontal="justify" vertical="top"/>
      <protection locked="0"/>
    </xf>
    <xf numFmtId="0" fontId="138" fillId="0" borderId="0" xfId="168" quotePrefix="1" applyFont="1" applyAlignment="1">
      <alignment vertical="top" wrapText="1"/>
    </xf>
    <xf numFmtId="0" fontId="6" fillId="0" borderId="0" xfId="168" applyAlignment="1">
      <alignment vertical="top" wrapText="1"/>
    </xf>
    <xf numFmtId="0" fontId="264" fillId="0" borderId="0" xfId="3926" applyFont="1" applyAlignment="1">
      <alignment vertical="top" wrapText="1"/>
    </xf>
    <xf numFmtId="0" fontId="262" fillId="0" borderId="0" xfId="3926" applyFont="1" applyAlignment="1">
      <alignment vertical="top" wrapText="1"/>
    </xf>
    <xf numFmtId="0" fontId="263" fillId="0" borderId="0" xfId="3921" applyFont="1" applyFill="1" applyBorder="1" applyAlignment="1" applyProtection="1">
      <alignment vertical="top"/>
    </xf>
    <xf numFmtId="0" fontId="133" fillId="0" borderId="0" xfId="2144" applyFont="1" applyAlignment="1" applyProtection="1">
      <alignment vertical="top" wrapText="1"/>
    </xf>
    <xf numFmtId="0" fontId="268" fillId="0" borderId="0" xfId="168" applyFont="1"/>
    <xf numFmtId="4" fontId="263" fillId="0" borderId="59" xfId="13" applyNumberFormat="1" applyFont="1" applyBorder="1" applyAlignment="1" applyProtection="1">
      <alignment vertical="top"/>
      <protection locked="0"/>
    </xf>
    <xf numFmtId="4" fontId="263" fillId="0" borderId="60" xfId="13" applyNumberFormat="1" applyFont="1" applyFill="1" applyBorder="1" applyAlignment="1" applyProtection="1">
      <alignment horizontal="right" vertical="top"/>
      <protection locked="0"/>
    </xf>
    <xf numFmtId="0" fontId="263" fillId="0" borderId="0" xfId="13" applyNumberFormat="1" applyFont="1" applyFill="1" applyBorder="1" applyAlignment="1" applyProtection="1">
      <alignment horizontal="left" vertical="top"/>
    </xf>
    <xf numFmtId="0" fontId="263" fillId="0" borderId="61" xfId="13" applyFont="1" applyFill="1" applyBorder="1" applyAlignment="1" applyProtection="1">
      <alignment horizontal="left" vertical="top"/>
    </xf>
    <xf numFmtId="0" fontId="267" fillId="0" borderId="0" xfId="3921" applyFont="1" applyFill="1" applyBorder="1" applyAlignment="1" applyProtection="1">
      <alignment horizontal="justify" vertical="top"/>
      <protection locked="0"/>
    </xf>
    <xf numFmtId="0" fontId="263" fillId="0" borderId="0" xfId="168" applyFont="1" applyAlignment="1">
      <alignment vertical="top" wrapText="1"/>
    </xf>
    <xf numFmtId="0" fontId="267" fillId="0" borderId="0" xfId="3926" applyFont="1" applyAlignment="1">
      <alignment vertical="top" wrapText="1"/>
    </xf>
    <xf numFmtId="0" fontId="263" fillId="0" borderId="0" xfId="3921" applyFont="1" applyBorder="1" applyAlignment="1">
      <alignment vertical="top"/>
    </xf>
    <xf numFmtId="0" fontId="267" fillId="0" borderId="0" xfId="3921" applyFont="1" applyBorder="1" applyAlignment="1">
      <alignment vertical="top"/>
    </xf>
    <xf numFmtId="0" fontId="138" fillId="0" borderId="0" xfId="3921" quotePrefix="1" applyFont="1" applyAlignment="1">
      <alignment horizontal="justify"/>
    </xf>
    <xf numFmtId="4" fontId="263" fillId="0" borderId="66" xfId="13" applyNumberFormat="1" applyFont="1" applyBorder="1" applyAlignment="1" applyProtection="1">
      <alignment vertical="top"/>
      <protection locked="0"/>
    </xf>
    <xf numFmtId="4" fontId="263" fillId="0" borderId="67" xfId="13" applyNumberFormat="1" applyFont="1" applyBorder="1" applyAlignment="1" applyProtection="1">
      <alignment vertical="top"/>
      <protection locked="0"/>
    </xf>
    <xf numFmtId="3" fontId="263" fillId="0" borderId="0" xfId="13" applyNumberFormat="1" applyFont="1" applyBorder="1" applyAlignment="1" applyProtection="1">
      <alignment horizontal="left" vertical="top"/>
    </xf>
    <xf numFmtId="49" fontId="263" fillId="0" borderId="68" xfId="13" applyNumberFormat="1" applyFont="1" applyBorder="1" applyAlignment="1" applyProtection="1">
      <alignment horizontal="left" vertical="top"/>
    </xf>
    <xf numFmtId="4" fontId="263" fillId="0" borderId="67" xfId="13" applyNumberFormat="1" applyFont="1" applyFill="1" applyBorder="1" applyAlignment="1" applyProtection="1">
      <alignment vertical="top"/>
      <protection locked="0"/>
    </xf>
    <xf numFmtId="0" fontId="263" fillId="0" borderId="68" xfId="13" applyFont="1" applyBorder="1" applyAlignment="1" applyProtection="1">
      <alignment horizontal="left" vertical="top"/>
    </xf>
    <xf numFmtId="0" fontId="263" fillId="0" borderId="0" xfId="3921" applyFont="1" applyBorder="1"/>
    <xf numFmtId="0" fontId="263" fillId="0" borderId="0" xfId="3921" quotePrefix="1" applyFont="1" applyAlignment="1">
      <alignment horizontal="justify"/>
    </xf>
    <xf numFmtId="49" fontId="267" fillId="0" borderId="0" xfId="3921" applyNumberFormat="1" applyFont="1" applyBorder="1" applyAlignment="1">
      <alignment horizontal="left" vertical="top"/>
    </xf>
    <xf numFmtId="49" fontId="267" fillId="0" borderId="69" xfId="3921" applyNumberFormat="1" applyFont="1" applyBorder="1" applyAlignment="1">
      <alignment horizontal="left" vertical="top"/>
    </xf>
    <xf numFmtId="0" fontId="269" fillId="0" borderId="0" xfId="3921" applyFont="1" applyAlignment="1">
      <alignment horizontal="justify"/>
    </xf>
    <xf numFmtId="4" fontId="267" fillId="0" borderId="0" xfId="3927" applyNumberFormat="1" applyFont="1" applyFill="1" applyBorder="1" applyAlignment="1" applyProtection="1">
      <alignment horizontal="justify" vertical="top"/>
    </xf>
    <xf numFmtId="4" fontId="263" fillId="0" borderId="0" xfId="3927" applyNumberFormat="1" applyFont="1" applyFill="1" applyBorder="1" applyAlignment="1" applyProtection="1">
      <alignment horizontal="justify" vertical="top"/>
    </xf>
    <xf numFmtId="164" fontId="267" fillId="0" borderId="0" xfId="3927" applyFont="1" applyFill="1" applyBorder="1" applyAlignment="1" applyProtection="1">
      <alignment horizontal="justify" vertical="top"/>
    </xf>
    <xf numFmtId="0" fontId="263" fillId="0" borderId="0" xfId="3921" quotePrefix="1" applyFont="1"/>
    <xf numFmtId="0" fontId="263" fillId="0" borderId="68" xfId="13" applyFont="1" applyFill="1" applyBorder="1" applyAlignment="1" applyProtection="1">
      <alignment horizontal="left" vertical="top"/>
    </xf>
    <xf numFmtId="0" fontId="263" fillId="0" borderId="0" xfId="168" quotePrefix="1" applyFont="1" applyAlignment="1">
      <alignment vertical="top" wrapText="1"/>
    </xf>
    <xf numFmtId="0" fontId="263" fillId="0" borderId="0" xfId="2495" applyFont="1" applyAlignment="1">
      <alignment wrapText="1"/>
    </xf>
    <xf numFmtId="49" fontId="263" fillId="0" borderId="62" xfId="3921" applyNumberFormat="1" applyFont="1" applyBorder="1" applyAlignment="1">
      <alignment horizontal="right" vertical="top"/>
    </xf>
    <xf numFmtId="0" fontId="133" fillId="0" borderId="0" xfId="3921" quotePrefix="1" applyFont="1" applyAlignment="1">
      <alignment horizontal="justify"/>
    </xf>
    <xf numFmtId="4" fontId="138" fillId="0" borderId="70" xfId="13" applyNumberFormat="1" applyFont="1" applyBorder="1" applyAlignment="1" applyProtection="1">
      <alignment vertical="top"/>
      <protection locked="0"/>
    </xf>
    <xf numFmtId="4" fontId="138" fillId="0" borderId="71" xfId="13" applyNumberFormat="1" applyFont="1" applyFill="1" applyBorder="1" applyAlignment="1" applyProtection="1">
      <alignment horizontal="right" vertical="top"/>
      <protection locked="0"/>
    </xf>
    <xf numFmtId="0" fontId="138" fillId="0" borderId="5" xfId="13" applyNumberFormat="1" applyFont="1" applyFill="1" applyBorder="1" applyAlignment="1" applyProtection="1">
      <alignment horizontal="left" vertical="top"/>
    </xf>
    <xf numFmtId="0" fontId="138" fillId="0" borderId="72" xfId="13" applyFont="1" applyFill="1" applyBorder="1" applyAlignment="1" applyProtection="1">
      <alignment horizontal="left" vertical="top"/>
    </xf>
    <xf numFmtId="0" fontId="133" fillId="0" borderId="5" xfId="3921" applyFont="1" applyFill="1" applyBorder="1" applyAlignment="1" applyProtection="1">
      <alignment horizontal="justify" vertical="top"/>
      <protection locked="0"/>
    </xf>
    <xf numFmtId="0" fontId="138" fillId="0" borderId="5" xfId="3921" quotePrefix="1" applyFont="1" applyBorder="1" applyAlignment="1">
      <alignment horizontal="justify"/>
    </xf>
    <xf numFmtId="49" fontId="263" fillId="0" borderId="73" xfId="3921" applyNumberFormat="1" applyFont="1" applyBorder="1" applyAlignment="1">
      <alignment horizontal="right" vertical="top"/>
    </xf>
    <xf numFmtId="0" fontId="138" fillId="0" borderId="5" xfId="3921" quotePrefix="1" applyFont="1" applyBorder="1" applyAlignment="1">
      <alignment horizontal="justify" wrapText="1"/>
    </xf>
    <xf numFmtId="4" fontId="263" fillId="0" borderId="71" xfId="13" applyNumberFormat="1" applyFont="1" applyFill="1" applyBorder="1" applyAlignment="1" applyProtection="1">
      <alignment horizontal="right" vertical="top"/>
      <protection locked="0"/>
    </xf>
    <xf numFmtId="0" fontId="263" fillId="0" borderId="5" xfId="13" applyNumberFormat="1" applyFont="1" applyFill="1" applyBorder="1" applyAlignment="1" applyProtection="1">
      <alignment horizontal="left" vertical="top"/>
    </xf>
    <xf numFmtId="0" fontId="263" fillId="0" borderId="72" xfId="13" applyFont="1" applyFill="1" applyBorder="1" applyAlignment="1" applyProtection="1">
      <alignment horizontal="left" vertical="top"/>
    </xf>
    <xf numFmtId="0" fontId="267" fillId="0" borderId="5" xfId="3921" applyFont="1" applyFill="1" applyBorder="1" applyAlignment="1" applyProtection="1">
      <alignment horizontal="justify" vertical="top"/>
      <protection locked="0"/>
    </xf>
    <xf numFmtId="0" fontId="263" fillId="0" borderId="5" xfId="3921" quotePrefix="1" applyFont="1" applyBorder="1" applyAlignment="1">
      <alignment horizontal="justify"/>
    </xf>
    <xf numFmtId="0" fontId="138" fillId="0" borderId="0" xfId="3921" quotePrefix="1" applyFont="1" applyAlignment="1">
      <alignment horizontal="justify" wrapText="1"/>
    </xf>
    <xf numFmtId="4" fontId="271" fillId="0" borderId="59" xfId="13" applyNumberFormat="1" applyFont="1" applyBorder="1" applyAlignment="1" applyProtection="1">
      <alignment vertical="top"/>
      <protection locked="0"/>
    </xf>
    <xf numFmtId="4" fontId="271" fillId="0" borderId="60" xfId="13" applyNumberFormat="1" applyFont="1" applyFill="1" applyBorder="1" applyAlignment="1" applyProtection="1">
      <alignment horizontal="right" vertical="top"/>
      <protection locked="0"/>
    </xf>
    <xf numFmtId="0" fontId="271" fillId="0" borderId="0" xfId="13" applyNumberFormat="1" applyFont="1" applyFill="1" applyBorder="1" applyAlignment="1" applyProtection="1">
      <alignment horizontal="left" vertical="top"/>
    </xf>
    <xf numFmtId="0" fontId="271" fillId="0" borderId="61" xfId="13" applyFont="1" applyFill="1" applyBorder="1" applyAlignment="1" applyProtection="1">
      <alignment horizontal="left" vertical="top"/>
    </xf>
    <xf numFmtId="0" fontId="272" fillId="0" borderId="0" xfId="3921" applyFont="1" applyFill="1" applyBorder="1" applyAlignment="1" applyProtection="1">
      <alignment horizontal="justify" vertical="top"/>
      <protection locked="0"/>
    </xf>
    <xf numFmtId="0" fontId="133" fillId="0" borderId="0" xfId="3921" applyFont="1" applyBorder="1" applyAlignment="1">
      <alignment vertical="top"/>
    </xf>
    <xf numFmtId="0" fontId="133" fillId="0" borderId="0" xfId="3921" applyFont="1" applyAlignment="1">
      <alignment horizontal="justify"/>
    </xf>
    <xf numFmtId="0" fontId="138" fillId="0" borderId="0" xfId="3924" quotePrefix="1" applyNumberFormat="1" applyFont="1" applyFill="1" applyBorder="1" applyAlignment="1" applyProtection="1">
      <alignment horizontal="left" vertical="top" wrapText="1"/>
    </xf>
    <xf numFmtId="49" fontId="138" fillId="0" borderId="0" xfId="3924" quotePrefix="1" applyNumberFormat="1" applyFont="1" applyFill="1" applyBorder="1" applyAlignment="1" applyProtection="1">
      <alignment horizontal="left" vertical="top" wrapText="1"/>
    </xf>
    <xf numFmtId="49" fontId="138" fillId="0" borderId="0" xfId="3924" applyNumberFormat="1" applyFont="1" applyFill="1" applyBorder="1" applyAlignment="1" applyProtection="1">
      <alignment horizontal="left" vertical="top" wrapText="1"/>
    </xf>
    <xf numFmtId="0" fontId="273" fillId="0" borderId="0" xfId="3924" applyNumberFormat="1" applyFont="1" applyFill="1" applyBorder="1" applyAlignment="1" applyProtection="1">
      <alignment horizontal="left" vertical="top" wrapText="1"/>
    </xf>
    <xf numFmtId="0" fontId="138" fillId="0" borderId="0" xfId="13" quotePrefix="1" applyFont="1" applyAlignment="1">
      <alignment vertical="top" wrapText="1"/>
    </xf>
    <xf numFmtId="0" fontId="138" fillId="0" borderId="0" xfId="13" applyFont="1" applyAlignment="1">
      <alignment vertical="top" wrapText="1"/>
    </xf>
    <xf numFmtId="0" fontId="133" fillId="0" borderId="0" xfId="168" applyFont="1" applyAlignment="1">
      <alignment horizontal="justify" vertical="top"/>
    </xf>
    <xf numFmtId="227" fontId="138" fillId="0" borderId="0" xfId="3755" applyFont="1" applyFill="1" applyBorder="1" applyAlignment="1" applyProtection="1">
      <alignment horizontal="justify" vertical="top"/>
    </xf>
    <xf numFmtId="0" fontId="138" fillId="0" borderId="0" xfId="3928" quotePrefix="1" applyFont="1"/>
    <xf numFmtId="0" fontId="138" fillId="0" borderId="0" xfId="3928" applyFont="1"/>
    <xf numFmtId="0" fontId="133" fillId="0" borderId="0" xfId="3928" applyFont="1"/>
    <xf numFmtId="0" fontId="275" fillId="0" borderId="0" xfId="168" applyFont="1" applyAlignment="1">
      <alignment horizontal="left" vertical="top" wrapText="1"/>
    </xf>
    <xf numFmtId="239" fontId="6" fillId="0" borderId="9" xfId="168" applyNumberFormat="1" applyBorder="1" applyAlignment="1">
      <alignment vertical="top"/>
    </xf>
    <xf numFmtId="239" fontId="6" fillId="0" borderId="8" xfId="168" applyNumberFormat="1" applyBorder="1" applyAlignment="1">
      <alignment vertical="top"/>
    </xf>
    <xf numFmtId="0" fontId="6" fillId="0" borderId="8" xfId="168" applyBorder="1" applyAlignment="1">
      <alignment vertical="top"/>
    </xf>
    <xf numFmtId="0" fontId="13" fillId="0" borderId="8" xfId="168" applyFont="1" applyBorder="1" applyAlignment="1">
      <alignment vertical="center"/>
    </xf>
    <xf numFmtId="0" fontId="13" fillId="0" borderId="7" xfId="168" applyFont="1" applyBorder="1" applyAlignment="1">
      <alignment horizontal="left" vertical="center"/>
    </xf>
    <xf numFmtId="0" fontId="6" fillId="0" borderId="58" xfId="168" applyBorder="1"/>
    <xf numFmtId="0" fontId="138" fillId="0" borderId="0" xfId="168" applyFont="1" applyFill="1" applyBorder="1" applyAlignment="1">
      <alignment vertical="top" wrapText="1"/>
    </xf>
    <xf numFmtId="0" fontId="133" fillId="0" borderId="0" xfId="168" applyFont="1" applyFill="1" applyBorder="1" applyAlignment="1">
      <alignment vertical="top"/>
    </xf>
    <xf numFmtId="0" fontId="249" fillId="0" borderId="0" xfId="2543" quotePrefix="1" applyNumberFormat="1" applyFont="1" applyFill="1" applyAlignment="1">
      <alignment vertical="top" wrapText="1"/>
    </xf>
    <xf numFmtId="49" fontId="262" fillId="0" borderId="0" xfId="2543" applyNumberFormat="1" applyFont="1" applyAlignment="1" applyProtection="1">
      <alignment horizontal="left" vertical="top" wrapText="1"/>
    </xf>
    <xf numFmtId="0" fontId="264" fillId="0" borderId="0" xfId="2543" applyNumberFormat="1" applyFont="1" applyAlignment="1" applyProtection="1">
      <alignment horizontal="left" vertical="top" wrapText="1"/>
    </xf>
    <xf numFmtId="0" fontId="138" fillId="0" borderId="0" xfId="168" applyFont="1" applyAlignment="1" applyProtection="1">
      <alignment horizontal="left" vertical="top"/>
    </xf>
    <xf numFmtId="49" fontId="252" fillId="0" borderId="0" xfId="168" applyNumberFormat="1" applyFont="1" applyFill="1" applyAlignment="1" applyProtection="1">
      <alignment vertical="top"/>
    </xf>
    <xf numFmtId="0" fontId="138" fillId="0" borderId="0" xfId="168" applyFont="1" applyFill="1" applyBorder="1" applyAlignment="1" applyProtection="1">
      <alignment horizontal="left" wrapText="1"/>
    </xf>
    <xf numFmtId="0" fontId="252" fillId="0" borderId="0" xfId="168" applyFont="1" applyFill="1" applyBorder="1" applyAlignment="1" applyProtection="1">
      <alignment horizontal="left" wrapText="1"/>
    </xf>
    <xf numFmtId="49" fontId="249" fillId="0" borderId="0" xfId="168" applyNumberFormat="1" applyFont="1" applyFill="1" applyAlignment="1" applyProtection="1">
      <alignment vertical="top"/>
    </xf>
    <xf numFmtId="0" fontId="249" fillId="0" borderId="0" xfId="2543" quotePrefix="1" applyNumberFormat="1" applyFont="1" applyFill="1" applyAlignment="1" applyProtection="1">
      <alignment vertical="top" wrapText="1"/>
    </xf>
    <xf numFmtId="0" fontId="138" fillId="0" borderId="0" xfId="168" applyFont="1" applyFill="1" applyAlignment="1" applyProtection="1">
      <alignment horizontal="justify" vertical="top"/>
    </xf>
    <xf numFmtId="0" fontId="138" fillId="0" borderId="0" xfId="168" quotePrefix="1" applyFont="1" applyFill="1" applyBorder="1" applyAlignment="1" applyProtection="1">
      <alignment vertical="top" wrapText="1"/>
    </xf>
    <xf numFmtId="0" fontId="133" fillId="0" borderId="0" xfId="168" applyFont="1" applyAlignment="1" applyProtection="1">
      <alignment horizontal="left" vertical="top"/>
    </xf>
    <xf numFmtId="0" fontId="249" fillId="0" borderId="0" xfId="168" applyFont="1" applyFill="1" applyAlignment="1" applyProtection="1">
      <alignment horizontal="justify" vertical="top"/>
    </xf>
    <xf numFmtId="0" fontId="138" fillId="0" borderId="0" xfId="168" applyFont="1" applyAlignment="1" applyProtection="1">
      <alignment horizontal="justify" vertical="top" wrapText="1"/>
    </xf>
    <xf numFmtId="0" fontId="138" fillId="0" borderId="0" xfId="168" quotePrefix="1" applyFont="1" applyAlignment="1" applyProtection="1">
      <alignment horizontal="left" vertical="top"/>
    </xf>
    <xf numFmtId="0" fontId="138" fillId="0" borderId="0" xfId="168" quotePrefix="1" applyFont="1" applyAlignment="1" applyProtection="1">
      <alignment horizontal="justify" vertical="top"/>
    </xf>
    <xf numFmtId="0" fontId="262" fillId="0" borderId="0" xfId="168" applyFont="1" applyAlignment="1">
      <alignment vertical="top" wrapText="1"/>
    </xf>
    <xf numFmtId="0" fontId="278" fillId="0" borderId="0" xfId="168" applyFont="1" applyAlignment="1">
      <alignment vertical="top" wrapText="1"/>
    </xf>
    <xf numFmtId="0" fontId="262" fillId="0" borderId="0" xfId="168" quotePrefix="1" applyFont="1" applyAlignment="1">
      <alignment vertical="top" wrapText="1"/>
    </xf>
    <xf numFmtId="0" fontId="252" fillId="0" borderId="0" xfId="168" applyFont="1" applyAlignment="1">
      <alignment horizontal="justify" vertical="top"/>
    </xf>
    <xf numFmtId="0" fontId="138" fillId="0" borderId="0" xfId="3825" quotePrefix="1" applyFont="1" applyFill="1" applyBorder="1" applyAlignment="1" applyProtection="1">
      <alignment vertical="top" wrapText="1"/>
    </xf>
    <xf numFmtId="0" fontId="138" fillId="0" borderId="0" xfId="1719" applyFont="1" applyBorder="1" applyAlignment="1">
      <alignment wrapText="1"/>
    </xf>
    <xf numFmtId="0" fontId="133" fillId="0" borderId="0" xfId="1719" applyFont="1" applyBorder="1" applyAlignment="1">
      <alignment wrapText="1"/>
    </xf>
    <xf numFmtId="0" fontId="138" fillId="0" borderId="0" xfId="1719" applyNumberFormat="1" applyFont="1" applyAlignment="1"/>
    <xf numFmtId="0" fontId="138" fillId="0" borderId="0" xfId="3825" applyFont="1" applyFill="1" applyBorder="1" applyAlignment="1" applyProtection="1">
      <alignment vertical="top" wrapText="1"/>
    </xf>
    <xf numFmtId="0" fontId="138" fillId="0" borderId="0" xfId="3825" applyFont="1" applyFill="1" applyBorder="1" applyAlignment="1" applyProtection="1">
      <alignment wrapText="1"/>
    </xf>
    <xf numFmtId="49" fontId="133" fillId="0" borderId="0" xfId="3825" applyNumberFormat="1" applyFont="1" applyFill="1" applyBorder="1" applyAlignment="1" applyProtection="1">
      <alignment wrapText="1"/>
    </xf>
    <xf numFmtId="0" fontId="262" fillId="0" borderId="0" xfId="1719" applyFont="1" applyAlignment="1">
      <alignment wrapText="1"/>
    </xf>
    <xf numFmtId="0" fontId="138" fillId="0" borderId="0" xfId="1719" applyNumberFormat="1" applyFont="1" applyAlignment="1">
      <alignment wrapText="1"/>
    </xf>
    <xf numFmtId="0" fontId="264" fillId="0" borderId="0" xfId="1719" applyFont="1"/>
    <xf numFmtId="0" fontId="262" fillId="0" borderId="0" xfId="168" applyFont="1" applyAlignment="1">
      <alignment wrapText="1"/>
    </xf>
    <xf numFmtId="49" fontId="133" fillId="0" borderId="62" xfId="3921" applyNumberFormat="1" applyFont="1" applyBorder="1" applyAlignment="1">
      <alignment horizontal="left" vertical="top"/>
    </xf>
    <xf numFmtId="4" fontId="138" fillId="0" borderId="0" xfId="168" applyNumberFormat="1" applyFont="1" applyAlignment="1">
      <alignment vertical="top" wrapText="1"/>
    </xf>
    <xf numFmtId="0" fontId="264" fillId="0" borderId="0" xfId="168" applyFont="1" applyAlignment="1">
      <alignment vertical="top" wrapText="1"/>
    </xf>
    <xf numFmtId="0" fontId="262" fillId="0" borderId="0" xfId="168" applyFont="1" applyAlignment="1">
      <alignment horizontal="justify"/>
    </xf>
    <xf numFmtId="0" fontId="263" fillId="0" borderId="0" xfId="168" applyFont="1" applyAlignment="1">
      <alignment horizontal="left" vertical="top" wrapText="1"/>
    </xf>
    <xf numFmtId="0" fontId="271" fillId="0" borderId="0" xfId="168" applyFont="1" applyAlignment="1">
      <alignment horizontal="left" vertical="top" wrapText="1"/>
    </xf>
    <xf numFmtId="49" fontId="279" fillId="0" borderId="62" xfId="3921" applyNumberFormat="1" applyFont="1" applyBorder="1" applyAlignment="1">
      <alignment vertical="top"/>
    </xf>
    <xf numFmtId="0" fontId="138" fillId="0" borderId="0" xfId="13" applyFont="1" applyBorder="1" applyAlignment="1" applyProtection="1">
      <alignment horizontal="left" vertical="top" wrapText="1"/>
    </xf>
    <xf numFmtId="0" fontId="138" fillId="0" borderId="0" xfId="3825" applyNumberFormat="1" applyFont="1" applyFill="1" applyBorder="1" applyAlignment="1" applyProtection="1">
      <alignment horizontal="justify" vertical="top" wrapText="1"/>
    </xf>
    <xf numFmtId="239" fontId="13" fillId="0" borderId="9" xfId="168" applyNumberFormat="1" applyFont="1" applyBorder="1"/>
    <xf numFmtId="0" fontId="6" fillId="0" borderId="8" xfId="168" applyBorder="1"/>
    <xf numFmtId="0" fontId="13" fillId="0" borderId="8" xfId="168" applyFont="1" applyBorder="1"/>
    <xf numFmtId="0" fontId="6" fillId="0" borderId="7" xfId="168" applyBorder="1"/>
    <xf numFmtId="239" fontId="6" fillId="0" borderId="0" xfId="168" applyNumberFormat="1"/>
    <xf numFmtId="0" fontId="13" fillId="0" borderId="0" xfId="168" applyFont="1" applyAlignment="1">
      <alignment vertical="top"/>
    </xf>
    <xf numFmtId="16" fontId="13" fillId="0" borderId="0" xfId="168" quotePrefix="1" applyNumberFormat="1" applyFont="1" applyAlignment="1">
      <alignment horizontal="left" vertical="top"/>
    </xf>
    <xf numFmtId="0" fontId="13" fillId="0" borderId="0" xfId="168" applyFont="1" applyAlignment="1">
      <alignment horizontal="left" vertical="top"/>
    </xf>
    <xf numFmtId="0" fontId="13" fillId="0" borderId="0" xfId="168" applyFont="1"/>
    <xf numFmtId="0" fontId="138" fillId="0" borderId="0" xfId="2535" applyFont="1"/>
    <xf numFmtId="4" fontId="249" fillId="0" borderId="0" xfId="13" applyNumberFormat="1" applyFont="1" applyFill="1" applyBorder="1" applyAlignment="1" applyProtection="1">
      <alignment horizontal="center" vertical="top"/>
      <protection locked="0"/>
    </xf>
    <xf numFmtId="4" fontId="249" fillId="0" borderId="0" xfId="13" applyNumberFormat="1" applyFont="1" applyFill="1" applyBorder="1" applyAlignment="1" applyProtection="1">
      <alignment horizontal="right" vertical="top"/>
      <protection locked="0"/>
    </xf>
    <xf numFmtId="4" fontId="280" fillId="0" borderId="0" xfId="13" applyNumberFormat="1" applyFont="1" applyFill="1" applyBorder="1" applyAlignment="1" applyProtection="1">
      <alignment vertical="top"/>
    </xf>
    <xf numFmtId="0" fontId="280" fillId="0" borderId="0" xfId="13" applyFont="1" applyFill="1" applyBorder="1" applyAlignment="1" applyProtection="1">
      <alignment horizontal="left" vertical="top"/>
    </xf>
    <xf numFmtId="49" fontId="280" fillId="0" borderId="0" xfId="13" applyNumberFormat="1" applyFont="1" applyFill="1" applyBorder="1" applyProtection="1"/>
    <xf numFmtId="4" fontId="249" fillId="39" borderId="20" xfId="13" applyNumberFormat="1" applyFont="1" applyFill="1" applyBorder="1" applyAlignment="1" applyProtection="1">
      <alignment horizontal="center" vertical="top"/>
      <protection locked="0"/>
    </xf>
    <xf numFmtId="4" fontId="280" fillId="39" borderId="20" xfId="13" applyNumberFormat="1" applyFont="1" applyFill="1" applyBorder="1" applyAlignment="1" applyProtection="1">
      <alignment horizontal="right" vertical="top"/>
      <protection locked="0"/>
    </xf>
    <xf numFmtId="4" fontId="280" fillId="39" borderId="20" xfId="13" applyNumberFormat="1" applyFont="1" applyFill="1" applyBorder="1" applyAlignment="1" applyProtection="1">
      <alignment vertical="top"/>
    </xf>
    <xf numFmtId="0" fontId="280" fillId="39" borderId="20" xfId="13" applyFont="1" applyFill="1" applyBorder="1" applyAlignment="1" applyProtection="1">
      <alignment horizontal="left" vertical="top"/>
    </xf>
    <xf numFmtId="49" fontId="280" fillId="39" borderId="12" xfId="13" applyNumberFormat="1" applyFont="1" applyFill="1" applyBorder="1" applyProtection="1"/>
    <xf numFmtId="49" fontId="280" fillId="39" borderId="20" xfId="13" applyNumberFormat="1" applyFont="1" applyFill="1" applyBorder="1" applyAlignment="1" applyProtection="1">
      <alignment horizontal="left"/>
    </xf>
    <xf numFmtId="4" fontId="138" fillId="0" borderId="5" xfId="2535" applyNumberFormat="1" applyFont="1" applyFill="1" applyBorder="1" applyAlignment="1">
      <alignment horizontal="right" vertical="top"/>
    </xf>
    <xf numFmtId="4" fontId="138" fillId="0" borderId="5" xfId="2535" applyNumberFormat="1" applyFont="1" applyBorder="1" applyAlignment="1">
      <alignment horizontal="center" vertical="top"/>
    </xf>
    <xf numFmtId="3" fontId="138" fillId="0" borderId="5" xfId="2535" applyNumberFormat="1" applyFont="1" applyBorder="1" applyAlignment="1">
      <alignment horizontal="center" vertical="top"/>
    </xf>
    <xf numFmtId="0" fontId="133" fillId="0" borderId="5" xfId="2535" applyFont="1" applyBorder="1"/>
    <xf numFmtId="0" fontId="281" fillId="0" borderId="5" xfId="2535" applyFont="1" applyBorder="1"/>
    <xf numFmtId="0" fontId="281" fillId="0" borderId="5" xfId="2535" applyFont="1" applyBorder="1" applyAlignment="1">
      <alignment horizontal="left" vertical="top"/>
    </xf>
    <xf numFmtId="4" fontId="138" fillId="0" borderId="0" xfId="2535" applyNumberFormat="1" applyFont="1" applyFill="1" applyAlignment="1">
      <alignment horizontal="right" vertical="top"/>
    </xf>
    <xf numFmtId="4" fontId="138" fillId="0" borderId="0" xfId="2535" applyNumberFormat="1" applyFont="1" applyAlignment="1">
      <alignment horizontal="center" vertical="top"/>
    </xf>
    <xf numFmtId="3" fontId="138" fillId="0" borderId="0" xfId="2535" applyNumberFormat="1" applyFont="1" applyAlignment="1">
      <alignment horizontal="center" vertical="top"/>
    </xf>
    <xf numFmtId="0" fontId="133" fillId="0" borderId="0" xfId="2535" applyFont="1"/>
    <xf numFmtId="0" fontId="281" fillId="0" borderId="0" xfId="2535" applyFont="1"/>
    <xf numFmtId="0" fontId="281" fillId="0" borderId="0" xfId="2535" applyFont="1" applyAlignment="1">
      <alignment horizontal="left" vertical="top"/>
    </xf>
    <xf numFmtId="167" fontId="31" fillId="0" borderId="7" xfId="16" applyNumberFormat="1" applyFont="1" applyFill="1" applyBorder="1" applyAlignment="1" applyProtection="1">
      <alignment horizontal="left" vertical="center"/>
    </xf>
    <xf numFmtId="167" fontId="31" fillId="0" borderId="8" xfId="16" applyNumberFormat="1" applyFont="1" applyFill="1" applyBorder="1" applyAlignment="1" applyProtection="1">
      <alignment horizontal="left" vertical="center"/>
    </xf>
    <xf numFmtId="4" fontId="31" fillId="0" borderId="8" xfId="15" applyNumberFormat="1" applyFont="1" applyFill="1" applyBorder="1" applyAlignment="1" applyProtection="1">
      <alignment horizontal="right" vertical="center" wrapText="1"/>
    </xf>
    <xf numFmtId="4" fontId="31" fillId="0" borderId="9" xfId="15" applyNumberFormat="1" applyFont="1" applyFill="1" applyBorder="1" applyAlignment="1" applyProtection="1">
      <alignment horizontal="right" vertical="center" wrapText="1"/>
    </xf>
    <xf numFmtId="172" fontId="32" fillId="0" borderId="0" xfId="4" applyNumberFormat="1" applyFont="1" applyFill="1" applyBorder="1" applyAlignment="1">
      <alignment horizontal="center"/>
    </xf>
    <xf numFmtId="4" fontId="33" fillId="0" borderId="5" xfId="16" applyNumberFormat="1" applyFont="1" applyFill="1" applyBorder="1" applyAlignment="1" applyProtection="1">
      <alignment horizontal="right"/>
    </xf>
    <xf numFmtId="167" fontId="32" fillId="0" borderId="5" xfId="16" applyNumberFormat="1" applyFont="1" applyFill="1" applyBorder="1" applyAlignment="1" applyProtection="1">
      <alignment horizontal="center"/>
    </xf>
    <xf numFmtId="4" fontId="32" fillId="0" borderId="5" xfId="15" applyNumberFormat="1" applyFont="1" applyFill="1" applyBorder="1" applyAlignment="1" applyProtection="1">
      <alignment horizontal="right" vertical="center" wrapText="1"/>
    </xf>
    <xf numFmtId="0" fontId="6" fillId="0" borderId="0" xfId="12" applyFont="1" applyFill="1" applyAlignment="1" applyProtection="1">
      <alignment vertical="top" wrapText="1"/>
    </xf>
    <xf numFmtId="167" fontId="36" fillId="0" borderId="0" xfId="4" applyNumberFormat="1" applyFont="1" applyFill="1" applyBorder="1" applyAlignment="1">
      <alignment wrapText="1"/>
    </xf>
    <xf numFmtId="0" fontId="6" fillId="0" borderId="0" xfId="0" applyFont="1" applyFill="1" applyAlignment="1"/>
    <xf numFmtId="0" fontId="6" fillId="0" borderId="0" xfId="5" applyFont="1" applyFill="1" applyAlignment="1">
      <alignment vertical="top" wrapText="1"/>
    </xf>
    <xf numFmtId="167" fontId="33" fillId="0" borderId="0" xfId="16" applyNumberFormat="1" applyFont="1" applyFill="1" applyAlignment="1" applyProtection="1">
      <alignment wrapText="1"/>
    </xf>
    <xf numFmtId="167" fontId="33" fillId="0" borderId="0" xfId="4" applyNumberFormat="1" applyFont="1" applyFill="1" applyAlignment="1">
      <alignment wrapText="1"/>
    </xf>
    <xf numFmtId="167" fontId="6" fillId="0" borderId="0" xfId="9" applyNumberFormat="1" applyFont="1" applyFill="1" applyBorder="1" applyAlignment="1" applyProtection="1">
      <alignment vertical="center" wrapText="1"/>
    </xf>
    <xf numFmtId="4" fontId="15" fillId="0" borderId="0" xfId="10" applyNumberFormat="1" applyFont="1" applyFill="1" applyBorder="1" applyAlignment="1" applyProtection="1">
      <alignment horizontal="left" vertical="center" wrapText="1"/>
    </xf>
    <xf numFmtId="167" fontId="13" fillId="0" borderId="0" xfId="14" applyNumberFormat="1" applyFont="1" applyFill="1" applyBorder="1" applyAlignment="1" applyProtection="1">
      <alignment vertical="center" wrapText="1"/>
    </xf>
    <xf numFmtId="172" fontId="32" fillId="0" borderId="0" xfId="4" applyNumberFormat="1" applyFont="1" applyFill="1" applyBorder="1" applyAlignment="1">
      <alignment horizontal="right"/>
    </xf>
    <xf numFmtId="167" fontId="35" fillId="0" borderId="7" xfId="16" applyNumberFormat="1" applyFont="1" applyFill="1" applyBorder="1" applyAlignment="1" applyProtection="1">
      <alignment horizontal="left" vertical="center"/>
    </xf>
    <xf numFmtId="167" fontId="35" fillId="0" borderId="8" xfId="4" applyNumberFormat="1" applyFont="1" applyFill="1" applyBorder="1" applyAlignment="1">
      <alignment horizontal="left" vertical="center"/>
    </xf>
    <xf numFmtId="4" fontId="35" fillId="0" borderId="8" xfId="16" applyNumberFormat="1" applyFont="1" applyFill="1" applyBorder="1" applyAlignment="1" applyProtection="1">
      <alignment horizontal="right" vertical="center"/>
    </xf>
    <xf numFmtId="4" fontId="35" fillId="0" borderId="9" xfId="16" applyNumberFormat="1" applyFont="1" applyFill="1" applyBorder="1" applyAlignment="1" applyProtection="1">
      <alignment horizontal="right" vertical="center"/>
    </xf>
    <xf numFmtId="167" fontId="32" fillId="0" borderId="2" xfId="16" applyNumberFormat="1" applyFont="1" applyFill="1" applyBorder="1" applyAlignment="1" applyProtection="1">
      <alignment horizontal="center" vertical="center"/>
    </xf>
    <xf numFmtId="167" fontId="32" fillId="0" borderId="10" xfId="16" applyNumberFormat="1" applyFont="1" applyFill="1" applyBorder="1" applyAlignment="1" applyProtection="1">
      <alignment horizontal="center" vertical="center"/>
    </xf>
    <xf numFmtId="4" fontId="32" fillId="0" borderId="2" xfId="16" applyNumberFormat="1" applyFont="1" applyFill="1" applyBorder="1" applyAlignment="1" applyProtection="1">
      <alignment horizontal="right" vertical="center"/>
    </xf>
    <xf numFmtId="167" fontId="32" fillId="0" borderId="10" xfId="4" applyNumberFormat="1" applyFont="1" applyFill="1" applyBorder="1" applyAlignment="1">
      <alignment horizontal="right" vertical="center"/>
    </xf>
    <xf numFmtId="4" fontId="32" fillId="0" borderId="2" xfId="15" applyNumberFormat="1" applyFont="1" applyFill="1" applyBorder="1" applyAlignment="1" applyProtection="1">
      <alignment horizontal="right" vertical="center" wrapText="1"/>
    </xf>
    <xf numFmtId="4" fontId="32" fillId="0" borderId="10" xfId="15" applyNumberFormat="1" applyFont="1" applyFill="1" applyBorder="1" applyAlignment="1" applyProtection="1">
      <alignment horizontal="right" vertical="center" wrapText="1"/>
    </xf>
    <xf numFmtId="167" fontId="6" fillId="0" borderId="0" xfId="9" applyNumberFormat="1" applyFont="1" applyFill="1" applyBorder="1" applyAlignment="1" applyProtection="1">
      <alignment vertical="top" wrapText="1"/>
    </xf>
    <xf numFmtId="4" fontId="15" fillId="0" borderId="0" xfId="10" applyNumberFormat="1" applyFont="1" applyFill="1" applyBorder="1" applyAlignment="1" applyProtection="1">
      <alignment horizontal="left" vertical="top" wrapText="1"/>
    </xf>
    <xf numFmtId="4" fontId="15" fillId="0" borderId="0" xfId="9" applyNumberFormat="1" applyFont="1" applyFill="1" applyBorder="1" applyAlignment="1" applyProtection="1">
      <alignment horizontal="left" vertical="top" wrapText="1"/>
    </xf>
    <xf numFmtId="0" fontId="6" fillId="6" borderId="0" xfId="13" applyFont="1" applyFill="1" applyAlignment="1">
      <alignment vertical="top" wrapText="1"/>
    </xf>
    <xf numFmtId="0" fontId="48" fillId="6" borderId="12" xfId="21" applyNumberFormat="1" applyFont="1" applyFill="1" applyBorder="1" applyAlignment="1" applyProtection="1">
      <alignment horizontal="justify"/>
      <protection hidden="1"/>
    </xf>
    <xf numFmtId="0" fontId="48" fillId="6" borderId="5" xfId="21" applyFont="1" applyFill="1" applyBorder="1" applyAlignment="1" applyProtection="1">
      <alignment horizontal="justify"/>
    </xf>
    <xf numFmtId="49" fontId="15" fillId="0" borderId="0" xfId="8" applyNumberFormat="1" applyFont="1" applyFill="1" applyBorder="1" applyAlignment="1" applyProtection="1">
      <alignment horizontal="left"/>
    </xf>
    <xf numFmtId="0" fontId="15" fillId="0" borderId="0" xfId="5" applyNumberFormat="1" applyFont="1" applyFill="1" applyBorder="1" applyAlignment="1">
      <alignment horizontal="left"/>
    </xf>
    <xf numFmtId="4" fontId="15" fillId="6" borderId="0" xfId="8" applyNumberFormat="1" applyFont="1" applyFill="1" applyBorder="1" applyAlignment="1" applyProtection="1">
      <alignment horizontal="left" vertical="top" wrapText="1"/>
    </xf>
    <xf numFmtId="4" fontId="19" fillId="6" borderId="0" xfId="8" applyNumberFormat="1" applyFont="1" applyFill="1" applyBorder="1" applyAlignment="1" applyProtection="1">
      <alignment horizontal="left" vertical="top" wrapText="1"/>
    </xf>
    <xf numFmtId="2" fontId="39" fillId="6" borderId="0" xfId="8" applyNumberFormat="1" applyFont="1" applyFill="1" applyBorder="1" applyAlignment="1" applyProtection="1">
      <alignment horizontal="left" vertical="top" wrapText="1"/>
    </xf>
    <xf numFmtId="4" fontId="15" fillId="0" borderId="0" xfId="8" applyNumberFormat="1" applyFont="1" applyFill="1" applyBorder="1" applyAlignment="1" applyProtection="1">
      <alignment horizontal="left"/>
    </xf>
    <xf numFmtId="49" fontId="6" fillId="0" borderId="0" xfId="20" applyNumberFormat="1" applyFont="1" applyFill="1" applyBorder="1" applyAlignment="1">
      <alignment wrapText="1"/>
    </xf>
    <xf numFmtId="0" fontId="13" fillId="0" borderId="0" xfId="8" applyFont="1" applyFill="1" applyBorder="1" applyAlignment="1" applyProtection="1">
      <alignment vertical="center" wrapText="1"/>
    </xf>
    <xf numFmtId="0" fontId="40" fillId="0" borderId="8" xfId="6" applyFont="1" applyFill="1" applyBorder="1" applyAlignment="1" applyProtection="1">
      <alignment vertical="center"/>
    </xf>
    <xf numFmtId="0" fontId="6" fillId="0" borderId="8" xfId="13" applyFont="1" applyBorder="1" applyAlignment="1">
      <alignment vertical="center"/>
    </xf>
    <xf numFmtId="0" fontId="242" fillId="6" borderId="0" xfId="12" applyFont="1" applyFill="1" applyAlignment="1" applyProtection="1">
      <alignment vertical="top" wrapText="1"/>
    </xf>
    <xf numFmtId="0" fontId="6" fillId="6" borderId="0" xfId="12" applyFont="1" applyFill="1" applyAlignment="1" applyProtection="1">
      <alignment vertical="top" wrapText="1"/>
    </xf>
    <xf numFmtId="0" fontId="246" fillId="6" borderId="0" xfId="0" applyFont="1" applyFill="1" applyAlignment="1">
      <alignment vertical="top" wrapText="1"/>
    </xf>
    <xf numFmtId="0" fontId="6" fillId="6" borderId="0" xfId="12" applyFont="1" applyFill="1" applyAlignment="1" applyProtection="1">
      <alignment horizontal="left" vertical="top" wrapText="1"/>
    </xf>
    <xf numFmtId="167" fontId="6" fillId="6" borderId="0" xfId="21" applyNumberFormat="1" applyFont="1" applyFill="1" applyBorder="1" applyAlignment="1" applyProtection="1">
      <alignment vertical="top" wrapText="1"/>
    </xf>
    <xf numFmtId="167" fontId="6" fillId="6" borderId="0" xfId="21" applyNumberFormat="1" applyFont="1" applyFill="1" applyBorder="1" applyAlignment="1" applyProtection="1">
      <alignment wrapText="1"/>
    </xf>
    <xf numFmtId="167" fontId="6" fillId="6" borderId="0" xfId="21" applyNumberFormat="1" applyFont="1" applyFill="1" applyBorder="1" applyAlignment="1" applyProtection="1">
      <alignment horizontal="left" vertical="top" wrapText="1"/>
    </xf>
    <xf numFmtId="167" fontId="6" fillId="6" borderId="0" xfId="21" quotePrefix="1" applyNumberFormat="1" applyFont="1" applyFill="1" applyBorder="1" applyAlignment="1" applyProtection="1">
      <alignment horizontal="left" vertical="top" wrapText="1"/>
    </xf>
    <xf numFmtId="167" fontId="6" fillId="6" borderId="0" xfId="171" applyNumberFormat="1" applyFont="1" applyFill="1" applyAlignment="1" applyProtection="1">
      <alignment vertical="top" wrapText="1"/>
    </xf>
    <xf numFmtId="0" fontId="6" fillId="0" borderId="0" xfId="21" applyFont="1" applyFill="1" applyBorder="1" applyAlignment="1" applyProtection="1">
      <alignment horizontal="justify" vertical="top" wrapText="1"/>
    </xf>
    <xf numFmtId="0" fontId="6" fillId="0" borderId="0" xfId="19" applyFont="1" applyFill="1" applyBorder="1" applyAlignment="1" applyProtection="1">
      <alignment horizontal="justify" vertical="top" wrapText="1"/>
    </xf>
    <xf numFmtId="0" fontId="6" fillId="0" borderId="0" xfId="13" applyFont="1" applyFill="1" applyBorder="1" applyAlignment="1" applyProtection="1">
      <alignment horizontal="justify" vertical="top" wrapText="1"/>
    </xf>
    <xf numFmtId="0" fontId="6" fillId="0" borderId="0" xfId="21" applyNumberFormat="1" applyFont="1" applyFill="1" applyBorder="1" applyAlignment="1" applyProtection="1">
      <alignment vertical="top" wrapText="1"/>
    </xf>
    <xf numFmtId="0" fontId="6" fillId="0" borderId="0" xfId="21" quotePrefix="1" applyNumberFormat="1" applyFont="1" applyFill="1" applyBorder="1" applyAlignment="1" applyProtection="1">
      <alignment vertical="top" wrapText="1"/>
    </xf>
    <xf numFmtId="0" fontId="21" fillId="0" borderId="0" xfId="21" applyNumberFormat="1" applyFont="1" applyFill="1" applyBorder="1" applyAlignment="1" applyProtection="1">
      <alignment vertical="top" wrapText="1"/>
    </xf>
    <xf numFmtId="0" fontId="6" fillId="0" borderId="0" xfId="21" applyFont="1" applyFill="1" applyBorder="1" applyAlignment="1" applyProtection="1">
      <alignment vertical="top" wrapText="1"/>
    </xf>
    <xf numFmtId="0" fontId="6" fillId="0" borderId="0" xfId="21" applyFont="1" applyFill="1" applyBorder="1" applyAlignment="1" applyProtection="1">
      <alignment vertical="center" wrapText="1"/>
    </xf>
    <xf numFmtId="0" fontId="21" fillId="0" borderId="0" xfId="21" applyFont="1" applyFill="1" applyBorder="1" applyAlignment="1" applyProtection="1">
      <alignment vertical="top" wrapText="1"/>
    </xf>
    <xf numFmtId="0" fontId="44" fillId="0" borderId="0" xfId="21" applyFont="1" applyFill="1" applyBorder="1" applyAlignment="1" applyProtection="1">
      <alignment vertical="top" wrapText="1"/>
    </xf>
    <xf numFmtId="0" fontId="13" fillId="0" borderId="0" xfId="21" applyFont="1" applyFill="1" applyBorder="1" applyAlignment="1" applyProtection="1">
      <alignment vertical="top" wrapText="1"/>
    </xf>
    <xf numFmtId="4" fontId="21" fillId="0" borderId="0" xfId="21" applyNumberFormat="1" applyFont="1" applyFill="1" applyBorder="1" applyAlignment="1" applyProtection="1">
      <alignment vertical="top" wrapText="1"/>
    </xf>
    <xf numFmtId="0" fontId="14" fillId="0" borderId="0" xfId="171" applyFont="1" applyFill="1" applyAlignment="1" applyProtection="1">
      <alignment vertical="top" wrapText="1"/>
    </xf>
    <xf numFmtId="0" fontId="13" fillId="0" borderId="0" xfId="21" applyFont="1" applyFill="1" applyBorder="1" applyAlignment="1" applyProtection="1">
      <alignment vertical="top"/>
    </xf>
    <xf numFmtId="4" fontId="6" fillId="0" borderId="0" xfId="21" applyNumberFormat="1" applyFont="1" applyFill="1" applyBorder="1" applyAlignment="1" applyProtection="1">
      <alignment vertical="top" wrapText="1"/>
    </xf>
  </cellXfs>
  <cellStyles count="3929">
    <cellStyle name=" 1" xfId="386" xr:uid="{00000000-0005-0000-0000-000000000000}"/>
    <cellStyle name=" 1 2" xfId="387" xr:uid="{00000000-0005-0000-0000-000001000000}"/>
    <cellStyle name="_List10" xfId="388" xr:uid="{00000000-0005-0000-0000-000002000000}"/>
    <cellStyle name="_zahtevek" xfId="389" xr:uid="{00000000-0005-0000-0000-000003000000}"/>
    <cellStyle name="_zahtevek_1" xfId="390" xr:uid="{00000000-0005-0000-0000-000004000000}"/>
    <cellStyle name="1.nadstr." xfId="24" xr:uid="{00000000-0005-0000-0000-000005000000}"/>
    <cellStyle name="2. nadstr." xfId="25" xr:uid="{00000000-0005-0000-0000-000006000000}"/>
    <cellStyle name="20 % – Poudarek1 2" xfId="26" xr:uid="{00000000-0005-0000-0000-000007000000}"/>
    <cellStyle name="20 % – Poudarek1 2 2" xfId="392" xr:uid="{00000000-0005-0000-0000-000008000000}"/>
    <cellStyle name="20 % – Poudarek1 2 2 2" xfId="393" xr:uid="{00000000-0005-0000-0000-000009000000}"/>
    <cellStyle name="20 % – Poudarek1 2 3" xfId="394" xr:uid="{00000000-0005-0000-0000-00000A000000}"/>
    <cellStyle name="20 % – Poudarek1 2 4" xfId="395" xr:uid="{00000000-0005-0000-0000-00000B000000}"/>
    <cellStyle name="20 % – Poudarek1 2 5" xfId="391" xr:uid="{00000000-0005-0000-0000-00000C000000}"/>
    <cellStyle name="20 % – Poudarek1 3" xfId="396" xr:uid="{00000000-0005-0000-0000-00000D000000}"/>
    <cellStyle name="20 % – Poudarek1 3 2" xfId="397" xr:uid="{00000000-0005-0000-0000-00000E000000}"/>
    <cellStyle name="20 % – Poudarek1 3 2 2" xfId="398" xr:uid="{00000000-0005-0000-0000-00000F000000}"/>
    <cellStyle name="20 % – Poudarek1 3 3" xfId="399" xr:uid="{00000000-0005-0000-0000-000010000000}"/>
    <cellStyle name="20 % – Poudarek1 3 4" xfId="400" xr:uid="{00000000-0005-0000-0000-000011000000}"/>
    <cellStyle name="20 % – Poudarek2 2" xfId="27" xr:uid="{00000000-0005-0000-0000-000012000000}"/>
    <cellStyle name="20 % – Poudarek2 2 2" xfId="402" xr:uid="{00000000-0005-0000-0000-000013000000}"/>
    <cellStyle name="20 % – Poudarek2 2 2 2" xfId="403" xr:uid="{00000000-0005-0000-0000-000014000000}"/>
    <cellStyle name="20 % – Poudarek2 2 3" xfId="404" xr:uid="{00000000-0005-0000-0000-000015000000}"/>
    <cellStyle name="20 % – Poudarek2 2 4" xfId="405" xr:uid="{00000000-0005-0000-0000-000016000000}"/>
    <cellStyle name="20 % – Poudarek2 2 5" xfId="401" xr:uid="{00000000-0005-0000-0000-000017000000}"/>
    <cellStyle name="20 % – Poudarek2 3" xfId="406" xr:uid="{00000000-0005-0000-0000-000018000000}"/>
    <cellStyle name="20 % – Poudarek2 3 2" xfId="407" xr:uid="{00000000-0005-0000-0000-000019000000}"/>
    <cellStyle name="20 % – Poudarek2 3 2 2" xfId="408" xr:uid="{00000000-0005-0000-0000-00001A000000}"/>
    <cellStyle name="20 % – Poudarek2 3 3" xfId="409" xr:uid="{00000000-0005-0000-0000-00001B000000}"/>
    <cellStyle name="20 % – Poudarek2 3 4" xfId="410" xr:uid="{00000000-0005-0000-0000-00001C000000}"/>
    <cellStyle name="20 % – Poudarek3 2" xfId="28" xr:uid="{00000000-0005-0000-0000-00001D000000}"/>
    <cellStyle name="20 % – Poudarek3 2 2" xfId="412" xr:uid="{00000000-0005-0000-0000-00001E000000}"/>
    <cellStyle name="20 % – Poudarek3 2 3" xfId="413" xr:uid="{00000000-0005-0000-0000-00001F000000}"/>
    <cellStyle name="20 % – Poudarek3 2 4" xfId="411" xr:uid="{00000000-0005-0000-0000-000020000000}"/>
    <cellStyle name="20 % – Poudarek3 3" xfId="414" xr:uid="{00000000-0005-0000-0000-000021000000}"/>
    <cellStyle name="20 % – Poudarek4 2" xfId="29" xr:uid="{00000000-0005-0000-0000-000022000000}"/>
    <cellStyle name="20 % – Poudarek4 2 2" xfId="416" xr:uid="{00000000-0005-0000-0000-000023000000}"/>
    <cellStyle name="20 % – Poudarek4 2 2 2" xfId="417" xr:uid="{00000000-0005-0000-0000-000024000000}"/>
    <cellStyle name="20 % – Poudarek4 2 3" xfId="418" xr:uid="{00000000-0005-0000-0000-000025000000}"/>
    <cellStyle name="20 % – Poudarek4 2 4" xfId="419" xr:uid="{00000000-0005-0000-0000-000026000000}"/>
    <cellStyle name="20 % – Poudarek4 2 5" xfId="415" xr:uid="{00000000-0005-0000-0000-000027000000}"/>
    <cellStyle name="20 % – Poudarek4 3" xfId="420" xr:uid="{00000000-0005-0000-0000-000028000000}"/>
    <cellStyle name="20 % – Poudarek4 3 2" xfId="421" xr:uid="{00000000-0005-0000-0000-000029000000}"/>
    <cellStyle name="20 % – Poudarek4 3 3" xfId="422" xr:uid="{00000000-0005-0000-0000-00002A000000}"/>
    <cellStyle name="20 % – Poudarek5 2" xfId="30" xr:uid="{00000000-0005-0000-0000-00002B000000}"/>
    <cellStyle name="20 % – Poudarek5 2 2" xfId="424" xr:uid="{00000000-0005-0000-0000-00002C000000}"/>
    <cellStyle name="20 % – Poudarek5 2 2 2" xfId="425" xr:uid="{00000000-0005-0000-0000-00002D000000}"/>
    <cellStyle name="20 % – Poudarek5 2 3" xfId="426" xr:uid="{00000000-0005-0000-0000-00002E000000}"/>
    <cellStyle name="20 % – Poudarek5 2 4" xfId="427" xr:uid="{00000000-0005-0000-0000-00002F000000}"/>
    <cellStyle name="20 % – Poudarek5 2 5" xfId="423" xr:uid="{00000000-0005-0000-0000-000030000000}"/>
    <cellStyle name="20 % – Poudarek5 3" xfId="428" xr:uid="{00000000-0005-0000-0000-000031000000}"/>
    <cellStyle name="20 % – Poudarek5 3 2" xfId="429" xr:uid="{00000000-0005-0000-0000-000032000000}"/>
    <cellStyle name="20 % – Poudarek5 3 2 2" xfId="430" xr:uid="{00000000-0005-0000-0000-000033000000}"/>
    <cellStyle name="20 % – Poudarek5 3 3" xfId="431" xr:uid="{00000000-0005-0000-0000-000034000000}"/>
    <cellStyle name="20 % – Poudarek5 3 4" xfId="432" xr:uid="{00000000-0005-0000-0000-000035000000}"/>
    <cellStyle name="20 % – Poudarek6 2" xfId="31" xr:uid="{00000000-0005-0000-0000-000036000000}"/>
    <cellStyle name="20 % – Poudarek6 2 2" xfId="434" xr:uid="{00000000-0005-0000-0000-000037000000}"/>
    <cellStyle name="20 % – Poudarek6 2 2 2" xfId="435" xr:uid="{00000000-0005-0000-0000-000038000000}"/>
    <cellStyle name="20 % – Poudarek6 2 3" xfId="436" xr:uid="{00000000-0005-0000-0000-000039000000}"/>
    <cellStyle name="20 % – Poudarek6 2 4" xfId="437" xr:uid="{00000000-0005-0000-0000-00003A000000}"/>
    <cellStyle name="20 % – Poudarek6 2 5" xfId="433" xr:uid="{00000000-0005-0000-0000-00003B000000}"/>
    <cellStyle name="20 % – Poudarek6 3" xfId="438" xr:uid="{00000000-0005-0000-0000-00003C000000}"/>
    <cellStyle name="20 % – Poudarek6 3 2" xfId="439" xr:uid="{00000000-0005-0000-0000-00003D000000}"/>
    <cellStyle name="20 % – Poudarek6 3 3" xfId="440" xr:uid="{00000000-0005-0000-0000-00003E000000}"/>
    <cellStyle name="20% - Accent1" xfId="32" xr:uid="{00000000-0005-0000-0000-00003F000000}"/>
    <cellStyle name="20% - Accent1 1" xfId="441" xr:uid="{00000000-0005-0000-0000-000040000000}"/>
    <cellStyle name="20% - Accent1 1 2" xfId="442" xr:uid="{00000000-0005-0000-0000-000041000000}"/>
    <cellStyle name="20% - Accent1 1 4" xfId="443" xr:uid="{00000000-0005-0000-0000-000042000000}"/>
    <cellStyle name="20% - Accent1 1 4 2" xfId="444" xr:uid="{00000000-0005-0000-0000-000043000000}"/>
    <cellStyle name="20% - Accent1 2" xfId="33" xr:uid="{00000000-0005-0000-0000-000044000000}"/>
    <cellStyle name="20% - Accent1 2 10" xfId="445" xr:uid="{00000000-0005-0000-0000-000045000000}"/>
    <cellStyle name="20% - Accent1 2 2" xfId="446" xr:uid="{00000000-0005-0000-0000-000046000000}"/>
    <cellStyle name="20% - Accent1 2 2 2" xfId="447" xr:uid="{00000000-0005-0000-0000-000047000000}"/>
    <cellStyle name="20% - Accent1 2 2 3" xfId="448" xr:uid="{00000000-0005-0000-0000-000048000000}"/>
    <cellStyle name="20% - Accent1 2 2 4" xfId="449" xr:uid="{00000000-0005-0000-0000-000049000000}"/>
    <cellStyle name="20% - Accent1 2 3" xfId="450" xr:uid="{00000000-0005-0000-0000-00004A000000}"/>
    <cellStyle name="20% - Accent1 2 3 2" xfId="451" xr:uid="{00000000-0005-0000-0000-00004B000000}"/>
    <cellStyle name="20% - Accent1 2 3 2 2" xfId="452" xr:uid="{00000000-0005-0000-0000-00004C000000}"/>
    <cellStyle name="20% - Accent1 2 3 3" xfId="453" xr:uid="{00000000-0005-0000-0000-00004D000000}"/>
    <cellStyle name="20% - Accent1 2 3 4" xfId="454" xr:uid="{00000000-0005-0000-0000-00004E000000}"/>
    <cellStyle name="20% - Accent1 2 4" xfId="455" xr:uid="{00000000-0005-0000-0000-00004F000000}"/>
    <cellStyle name="20% - Accent1 2 5" xfId="456" xr:uid="{00000000-0005-0000-0000-000050000000}"/>
    <cellStyle name="20% - Accent1 2 6" xfId="457" xr:uid="{00000000-0005-0000-0000-000051000000}"/>
    <cellStyle name="20% - Accent1 2 6 2" xfId="458" xr:uid="{00000000-0005-0000-0000-000052000000}"/>
    <cellStyle name="20% - Accent1 2 7" xfId="459" xr:uid="{00000000-0005-0000-0000-000053000000}"/>
    <cellStyle name="20% - Accent1 2 8" xfId="460" xr:uid="{00000000-0005-0000-0000-000054000000}"/>
    <cellStyle name="20% - Accent1 2 9" xfId="461" xr:uid="{00000000-0005-0000-0000-000055000000}"/>
    <cellStyle name="20% - Accent1 3" xfId="462" xr:uid="{00000000-0005-0000-0000-000056000000}"/>
    <cellStyle name="20% - Accent1 3 2" xfId="463" xr:uid="{00000000-0005-0000-0000-000057000000}"/>
    <cellStyle name="20% - Accent1 3 2 2" xfId="464" xr:uid="{00000000-0005-0000-0000-000058000000}"/>
    <cellStyle name="20% - Accent1 3 2 2 2" xfId="465" xr:uid="{00000000-0005-0000-0000-000059000000}"/>
    <cellStyle name="20% - Accent1 3 2 2 2 2" xfId="466" xr:uid="{00000000-0005-0000-0000-00005A000000}"/>
    <cellStyle name="20% - Accent1 3 2 2 3" xfId="467" xr:uid="{00000000-0005-0000-0000-00005B000000}"/>
    <cellStyle name="20% - Accent1 3 2 3" xfId="468" xr:uid="{00000000-0005-0000-0000-00005C000000}"/>
    <cellStyle name="20% - Accent1 3 2 3 2" xfId="469" xr:uid="{00000000-0005-0000-0000-00005D000000}"/>
    <cellStyle name="20% - Accent1 3 2 4" xfId="470" xr:uid="{00000000-0005-0000-0000-00005E000000}"/>
    <cellStyle name="20% - Accent1 3 2 5" xfId="471" xr:uid="{00000000-0005-0000-0000-00005F000000}"/>
    <cellStyle name="20% - Accent1 3 2 6" xfId="472" xr:uid="{00000000-0005-0000-0000-000060000000}"/>
    <cellStyle name="20% - Accent1 3 3" xfId="473" xr:uid="{00000000-0005-0000-0000-000061000000}"/>
    <cellStyle name="20% - Accent1 4" xfId="474" xr:uid="{00000000-0005-0000-0000-000062000000}"/>
    <cellStyle name="20% - Accent1 4 2" xfId="475" xr:uid="{00000000-0005-0000-0000-000063000000}"/>
    <cellStyle name="20% - Accent1 4 3" xfId="476" xr:uid="{00000000-0005-0000-0000-000064000000}"/>
    <cellStyle name="20% - Accent1 5" xfId="477" xr:uid="{00000000-0005-0000-0000-000065000000}"/>
    <cellStyle name="20% - Accent1 5 2" xfId="478" xr:uid="{00000000-0005-0000-0000-000066000000}"/>
    <cellStyle name="20% - Accent1 5 3" xfId="479" xr:uid="{00000000-0005-0000-0000-000067000000}"/>
    <cellStyle name="20% - Accent1 6" xfId="480" xr:uid="{00000000-0005-0000-0000-000068000000}"/>
    <cellStyle name="20% - Accent1 6 2" xfId="481" xr:uid="{00000000-0005-0000-0000-000069000000}"/>
    <cellStyle name="20% - Accent1 6 2 2" xfId="482" xr:uid="{00000000-0005-0000-0000-00006A000000}"/>
    <cellStyle name="20% - Accent1 6 2 3" xfId="483" xr:uid="{00000000-0005-0000-0000-00006B000000}"/>
    <cellStyle name="20% - Accent1 6 3" xfId="484" xr:uid="{00000000-0005-0000-0000-00006C000000}"/>
    <cellStyle name="20% - Accent1 6 4" xfId="485" xr:uid="{00000000-0005-0000-0000-00006D000000}"/>
    <cellStyle name="20% - Accent1 7" xfId="486" xr:uid="{00000000-0005-0000-0000-00006E000000}"/>
    <cellStyle name="20% - Accent1 7 2" xfId="487" xr:uid="{00000000-0005-0000-0000-00006F000000}"/>
    <cellStyle name="20% - Accent2" xfId="34" xr:uid="{00000000-0005-0000-0000-000070000000}"/>
    <cellStyle name="20% - Accent2 1" xfId="488" xr:uid="{00000000-0005-0000-0000-000071000000}"/>
    <cellStyle name="20% - Accent2 2" xfId="35" xr:uid="{00000000-0005-0000-0000-000072000000}"/>
    <cellStyle name="20% - Accent2 2 10" xfId="489" xr:uid="{00000000-0005-0000-0000-000073000000}"/>
    <cellStyle name="20% - Accent2 2 2" xfId="490" xr:uid="{00000000-0005-0000-0000-000074000000}"/>
    <cellStyle name="20% - Accent2 2 2 2" xfId="491" xr:uid="{00000000-0005-0000-0000-000075000000}"/>
    <cellStyle name="20% - Accent2 2 2 3" xfId="492" xr:uid="{00000000-0005-0000-0000-000076000000}"/>
    <cellStyle name="20% - Accent2 2 3" xfId="493" xr:uid="{00000000-0005-0000-0000-000077000000}"/>
    <cellStyle name="20% - Accent2 2 3 2" xfId="494" xr:uid="{00000000-0005-0000-0000-000078000000}"/>
    <cellStyle name="20% - Accent2 2 3 2 2" xfId="495" xr:uid="{00000000-0005-0000-0000-000079000000}"/>
    <cellStyle name="20% - Accent2 2 3 3" xfId="496" xr:uid="{00000000-0005-0000-0000-00007A000000}"/>
    <cellStyle name="20% - Accent2 2 3 4" xfId="497" xr:uid="{00000000-0005-0000-0000-00007B000000}"/>
    <cellStyle name="20% - Accent2 2 4" xfId="498" xr:uid="{00000000-0005-0000-0000-00007C000000}"/>
    <cellStyle name="20% - Accent2 2 5" xfId="499" xr:uid="{00000000-0005-0000-0000-00007D000000}"/>
    <cellStyle name="20% - Accent2 2 6" xfId="500" xr:uid="{00000000-0005-0000-0000-00007E000000}"/>
    <cellStyle name="20% - Accent2 2 6 2" xfId="501" xr:uid="{00000000-0005-0000-0000-00007F000000}"/>
    <cellStyle name="20% - Accent2 2 7" xfId="502" xr:uid="{00000000-0005-0000-0000-000080000000}"/>
    <cellStyle name="20% - Accent2 2 8" xfId="503" xr:uid="{00000000-0005-0000-0000-000081000000}"/>
    <cellStyle name="20% - Accent2 2 9" xfId="504" xr:uid="{00000000-0005-0000-0000-000082000000}"/>
    <cellStyle name="20% - Accent2 3" xfId="505" xr:uid="{00000000-0005-0000-0000-000083000000}"/>
    <cellStyle name="20% - Accent2 3 2" xfId="506" xr:uid="{00000000-0005-0000-0000-000084000000}"/>
    <cellStyle name="20% - Accent2 3 2 2" xfId="507" xr:uid="{00000000-0005-0000-0000-000085000000}"/>
    <cellStyle name="20% - Accent2 3 2 2 2" xfId="508" xr:uid="{00000000-0005-0000-0000-000086000000}"/>
    <cellStyle name="20% - Accent2 3 2 2 2 2" xfId="509" xr:uid="{00000000-0005-0000-0000-000087000000}"/>
    <cellStyle name="20% - Accent2 3 2 2 3" xfId="510" xr:uid="{00000000-0005-0000-0000-000088000000}"/>
    <cellStyle name="20% - Accent2 3 2 3" xfId="511" xr:uid="{00000000-0005-0000-0000-000089000000}"/>
    <cellStyle name="20% - Accent2 3 2 3 2" xfId="512" xr:uid="{00000000-0005-0000-0000-00008A000000}"/>
    <cellStyle name="20% - Accent2 3 2 4" xfId="513" xr:uid="{00000000-0005-0000-0000-00008B000000}"/>
    <cellStyle name="20% - Accent2 3 2 5" xfId="514" xr:uid="{00000000-0005-0000-0000-00008C000000}"/>
    <cellStyle name="20% - Accent2 3 3" xfId="515" xr:uid="{00000000-0005-0000-0000-00008D000000}"/>
    <cellStyle name="20% - Accent2 4" xfId="516" xr:uid="{00000000-0005-0000-0000-00008E000000}"/>
    <cellStyle name="20% - Accent2 4 2" xfId="517" xr:uid="{00000000-0005-0000-0000-00008F000000}"/>
    <cellStyle name="20% - Accent2 5" xfId="518" xr:uid="{00000000-0005-0000-0000-000090000000}"/>
    <cellStyle name="20% - Accent2 5 2" xfId="519" xr:uid="{00000000-0005-0000-0000-000091000000}"/>
    <cellStyle name="20% - Accent2 6" xfId="520" xr:uid="{00000000-0005-0000-0000-000092000000}"/>
    <cellStyle name="20% - Accent2 6 2" xfId="521" xr:uid="{00000000-0005-0000-0000-000093000000}"/>
    <cellStyle name="20% - Accent2 6 2 2" xfId="522" xr:uid="{00000000-0005-0000-0000-000094000000}"/>
    <cellStyle name="20% - Accent2 6 3" xfId="523" xr:uid="{00000000-0005-0000-0000-000095000000}"/>
    <cellStyle name="20% - Accent2 6 4" xfId="524" xr:uid="{00000000-0005-0000-0000-000096000000}"/>
    <cellStyle name="20% - Accent2 7" xfId="525" xr:uid="{00000000-0005-0000-0000-000097000000}"/>
    <cellStyle name="20% - Accent2 7 2" xfId="526" xr:uid="{00000000-0005-0000-0000-000098000000}"/>
    <cellStyle name="20% - Accent3" xfId="36" xr:uid="{00000000-0005-0000-0000-000099000000}"/>
    <cellStyle name="20% - Accent3 1" xfId="527" xr:uid="{00000000-0005-0000-0000-00009A000000}"/>
    <cellStyle name="20% - Accent3 1 2" xfId="528" xr:uid="{00000000-0005-0000-0000-00009B000000}"/>
    <cellStyle name="20% - Accent3 2" xfId="37" xr:uid="{00000000-0005-0000-0000-00009C000000}"/>
    <cellStyle name="20% - Accent3 2 10" xfId="529" xr:uid="{00000000-0005-0000-0000-00009D000000}"/>
    <cellStyle name="20% - Accent3 2 2" xfId="530" xr:uid="{00000000-0005-0000-0000-00009E000000}"/>
    <cellStyle name="20% - Accent3 2 2 2" xfId="531" xr:uid="{00000000-0005-0000-0000-00009F000000}"/>
    <cellStyle name="20% - Accent3 2 2 3" xfId="532" xr:uid="{00000000-0005-0000-0000-0000A0000000}"/>
    <cellStyle name="20% - Accent3 2 2 4" xfId="533" xr:uid="{00000000-0005-0000-0000-0000A1000000}"/>
    <cellStyle name="20% - Accent3 2 3" xfId="534" xr:uid="{00000000-0005-0000-0000-0000A2000000}"/>
    <cellStyle name="20% - Accent3 2 3 2" xfId="535" xr:uid="{00000000-0005-0000-0000-0000A3000000}"/>
    <cellStyle name="20% - Accent3 2 3 2 2" xfId="536" xr:uid="{00000000-0005-0000-0000-0000A4000000}"/>
    <cellStyle name="20% - Accent3 2 3 3" xfId="537" xr:uid="{00000000-0005-0000-0000-0000A5000000}"/>
    <cellStyle name="20% - Accent3 2 3 4" xfId="538" xr:uid="{00000000-0005-0000-0000-0000A6000000}"/>
    <cellStyle name="20% - Accent3 2 4" xfId="539" xr:uid="{00000000-0005-0000-0000-0000A7000000}"/>
    <cellStyle name="20% - Accent3 2 5" xfId="540" xr:uid="{00000000-0005-0000-0000-0000A8000000}"/>
    <cellStyle name="20% - Accent3 2 6" xfId="541" xr:uid="{00000000-0005-0000-0000-0000A9000000}"/>
    <cellStyle name="20% - Accent3 2 6 2" xfId="542" xr:uid="{00000000-0005-0000-0000-0000AA000000}"/>
    <cellStyle name="20% - Accent3 2 7" xfId="543" xr:uid="{00000000-0005-0000-0000-0000AB000000}"/>
    <cellStyle name="20% - Accent3 2 8" xfId="544" xr:uid="{00000000-0005-0000-0000-0000AC000000}"/>
    <cellStyle name="20% - Accent3 2 9" xfId="545" xr:uid="{00000000-0005-0000-0000-0000AD000000}"/>
    <cellStyle name="20% - Accent3 3" xfId="546" xr:uid="{00000000-0005-0000-0000-0000AE000000}"/>
    <cellStyle name="20% - Accent3 3 2" xfId="547" xr:uid="{00000000-0005-0000-0000-0000AF000000}"/>
    <cellStyle name="20% - Accent3 3 2 2" xfId="548" xr:uid="{00000000-0005-0000-0000-0000B0000000}"/>
    <cellStyle name="20% - Accent3 3 2 2 2" xfId="549" xr:uid="{00000000-0005-0000-0000-0000B1000000}"/>
    <cellStyle name="20% - Accent3 3 2 2 2 2" xfId="550" xr:uid="{00000000-0005-0000-0000-0000B2000000}"/>
    <cellStyle name="20% - Accent3 3 2 2 3" xfId="551" xr:uid="{00000000-0005-0000-0000-0000B3000000}"/>
    <cellStyle name="20% - Accent3 3 2 3" xfId="552" xr:uid="{00000000-0005-0000-0000-0000B4000000}"/>
    <cellStyle name="20% - Accent3 3 2 3 2" xfId="553" xr:uid="{00000000-0005-0000-0000-0000B5000000}"/>
    <cellStyle name="20% - Accent3 3 2 4" xfId="554" xr:uid="{00000000-0005-0000-0000-0000B6000000}"/>
    <cellStyle name="20% - Accent3 3 2 5" xfId="555" xr:uid="{00000000-0005-0000-0000-0000B7000000}"/>
    <cellStyle name="20% - Accent3 3 2 6" xfId="556" xr:uid="{00000000-0005-0000-0000-0000B8000000}"/>
    <cellStyle name="20% - Accent3 3 3" xfId="557" xr:uid="{00000000-0005-0000-0000-0000B9000000}"/>
    <cellStyle name="20% - Accent3 4" xfId="558" xr:uid="{00000000-0005-0000-0000-0000BA000000}"/>
    <cellStyle name="20% - Accent3 4 2" xfId="559" xr:uid="{00000000-0005-0000-0000-0000BB000000}"/>
    <cellStyle name="20% - Accent3 4 3" xfId="560" xr:uid="{00000000-0005-0000-0000-0000BC000000}"/>
    <cellStyle name="20% - Accent3 5" xfId="561" xr:uid="{00000000-0005-0000-0000-0000BD000000}"/>
    <cellStyle name="20% - Accent3 5 2" xfId="562" xr:uid="{00000000-0005-0000-0000-0000BE000000}"/>
    <cellStyle name="20% - Accent3 5 3" xfId="563" xr:uid="{00000000-0005-0000-0000-0000BF000000}"/>
    <cellStyle name="20% - Accent3 6" xfId="564" xr:uid="{00000000-0005-0000-0000-0000C0000000}"/>
    <cellStyle name="20% - Accent3 6 2" xfId="565" xr:uid="{00000000-0005-0000-0000-0000C1000000}"/>
    <cellStyle name="20% - Accent3 6 2 2" xfId="566" xr:uid="{00000000-0005-0000-0000-0000C2000000}"/>
    <cellStyle name="20% - Accent3 6 2 3" xfId="567" xr:uid="{00000000-0005-0000-0000-0000C3000000}"/>
    <cellStyle name="20% - Accent3 6 3" xfId="568" xr:uid="{00000000-0005-0000-0000-0000C4000000}"/>
    <cellStyle name="20% - Accent3 6 4" xfId="569" xr:uid="{00000000-0005-0000-0000-0000C5000000}"/>
    <cellStyle name="20% - Accent3 7" xfId="570" xr:uid="{00000000-0005-0000-0000-0000C6000000}"/>
    <cellStyle name="20% - Accent3 7 2" xfId="571" xr:uid="{00000000-0005-0000-0000-0000C7000000}"/>
    <cellStyle name="20% - Accent4" xfId="38" xr:uid="{00000000-0005-0000-0000-0000C8000000}"/>
    <cellStyle name="20% - Accent4 1" xfId="572" xr:uid="{00000000-0005-0000-0000-0000C9000000}"/>
    <cellStyle name="20% - Accent4 1 2" xfId="573" xr:uid="{00000000-0005-0000-0000-0000CA000000}"/>
    <cellStyle name="20% - Accent4 2" xfId="39" xr:uid="{00000000-0005-0000-0000-0000CB000000}"/>
    <cellStyle name="20% - Accent4 2 10" xfId="574" xr:uid="{00000000-0005-0000-0000-0000CC000000}"/>
    <cellStyle name="20% - Accent4 2 2" xfId="575" xr:uid="{00000000-0005-0000-0000-0000CD000000}"/>
    <cellStyle name="20% - Accent4 2 2 2" xfId="576" xr:uid="{00000000-0005-0000-0000-0000CE000000}"/>
    <cellStyle name="20% - Accent4 2 2 3" xfId="577" xr:uid="{00000000-0005-0000-0000-0000CF000000}"/>
    <cellStyle name="20% - Accent4 2 2 4" xfId="578" xr:uid="{00000000-0005-0000-0000-0000D0000000}"/>
    <cellStyle name="20% - Accent4 2 3" xfId="579" xr:uid="{00000000-0005-0000-0000-0000D1000000}"/>
    <cellStyle name="20% - Accent4 2 3 2" xfId="580" xr:uid="{00000000-0005-0000-0000-0000D2000000}"/>
    <cellStyle name="20% - Accent4 2 3 2 2" xfId="581" xr:uid="{00000000-0005-0000-0000-0000D3000000}"/>
    <cellStyle name="20% - Accent4 2 3 3" xfId="582" xr:uid="{00000000-0005-0000-0000-0000D4000000}"/>
    <cellStyle name="20% - Accent4 2 3 4" xfId="583" xr:uid="{00000000-0005-0000-0000-0000D5000000}"/>
    <cellStyle name="20% - Accent4 2 4" xfId="584" xr:uid="{00000000-0005-0000-0000-0000D6000000}"/>
    <cellStyle name="20% - Accent4 2 5" xfId="585" xr:uid="{00000000-0005-0000-0000-0000D7000000}"/>
    <cellStyle name="20% - Accent4 2 6" xfId="586" xr:uid="{00000000-0005-0000-0000-0000D8000000}"/>
    <cellStyle name="20% - Accent4 2 6 2" xfId="587" xr:uid="{00000000-0005-0000-0000-0000D9000000}"/>
    <cellStyle name="20% - Accent4 2 7" xfId="588" xr:uid="{00000000-0005-0000-0000-0000DA000000}"/>
    <cellStyle name="20% - Accent4 2 8" xfId="589" xr:uid="{00000000-0005-0000-0000-0000DB000000}"/>
    <cellStyle name="20% - Accent4 2 9" xfId="590" xr:uid="{00000000-0005-0000-0000-0000DC000000}"/>
    <cellStyle name="20% - Accent4 3" xfId="591" xr:uid="{00000000-0005-0000-0000-0000DD000000}"/>
    <cellStyle name="20% - Accent4 3 2" xfId="592" xr:uid="{00000000-0005-0000-0000-0000DE000000}"/>
    <cellStyle name="20% - Accent4 3 2 2" xfId="593" xr:uid="{00000000-0005-0000-0000-0000DF000000}"/>
    <cellStyle name="20% - Accent4 3 2 2 2" xfId="594" xr:uid="{00000000-0005-0000-0000-0000E0000000}"/>
    <cellStyle name="20% - Accent4 3 2 2 2 2" xfId="595" xr:uid="{00000000-0005-0000-0000-0000E1000000}"/>
    <cellStyle name="20% - Accent4 3 2 2 3" xfId="596" xr:uid="{00000000-0005-0000-0000-0000E2000000}"/>
    <cellStyle name="20% - Accent4 3 2 3" xfId="597" xr:uid="{00000000-0005-0000-0000-0000E3000000}"/>
    <cellStyle name="20% - Accent4 3 2 3 2" xfId="598" xr:uid="{00000000-0005-0000-0000-0000E4000000}"/>
    <cellStyle name="20% - Accent4 3 2 4" xfId="599" xr:uid="{00000000-0005-0000-0000-0000E5000000}"/>
    <cellStyle name="20% - Accent4 3 2 5" xfId="600" xr:uid="{00000000-0005-0000-0000-0000E6000000}"/>
    <cellStyle name="20% - Accent4 3 2 6" xfId="601" xr:uid="{00000000-0005-0000-0000-0000E7000000}"/>
    <cellStyle name="20% - Accent4 3 3" xfId="602" xr:uid="{00000000-0005-0000-0000-0000E8000000}"/>
    <cellStyle name="20% - Accent4 4" xfId="603" xr:uid="{00000000-0005-0000-0000-0000E9000000}"/>
    <cellStyle name="20% - Accent4 4 2" xfId="604" xr:uid="{00000000-0005-0000-0000-0000EA000000}"/>
    <cellStyle name="20% - Accent4 4 3" xfId="605" xr:uid="{00000000-0005-0000-0000-0000EB000000}"/>
    <cellStyle name="20% - Accent4 5" xfId="606" xr:uid="{00000000-0005-0000-0000-0000EC000000}"/>
    <cellStyle name="20% - Accent4 5 2" xfId="607" xr:uid="{00000000-0005-0000-0000-0000ED000000}"/>
    <cellStyle name="20% - Accent4 5 3" xfId="608" xr:uid="{00000000-0005-0000-0000-0000EE000000}"/>
    <cellStyle name="20% - Accent4 6" xfId="609" xr:uid="{00000000-0005-0000-0000-0000EF000000}"/>
    <cellStyle name="20% - Accent4 6 2" xfId="610" xr:uid="{00000000-0005-0000-0000-0000F0000000}"/>
    <cellStyle name="20% - Accent4 6 2 2" xfId="611" xr:uid="{00000000-0005-0000-0000-0000F1000000}"/>
    <cellStyle name="20% - Accent4 6 2 3" xfId="612" xr:uid="{00000000-0005-0000-0000-0000F2000000}"/>
    <cellStyle name="20% - Accent4 6 3" xfId="613" xr:uid="{00000000-0005-0000-0000-0000F3000000}"/>
    <cellStyle name="20% - Accent4 6 4" xfId="614" xr:uid="{00000000-0005-0000-0000-0000F4000000}"/>
    <cellStyle name="20% - Accent4 7" xfId="615" xr:uid="{00000000-0005-0000-0000-0000F5000000}"/>
    <cellStyle name="20% - Accent4 7 2" xfId="616" xr:uid="{00000000-0005-0000-0000-0000F6000000}"/>
    <cellStyle name="20% - Accent5" xfId="40" xr:uid="{00000000-0005-0000-0000-0000F7000000}"/>
    <cellStyle name="20% - Accent5 1" xfId="617" xr:uid="{00000000-0005-0000-0000-0000F8000000}"/>
    <cellStyle name="20% - Accent5 1 2" xfId="618" xr:uid="{00000000-0005-0000-0000-0000F9000000}"/>
    <cellStyle name="20% - Accent5 2" xfId="619" xr:uid="{00000000-0005-0000-0000-0000FA000000}"/>
    <cellStyle name="20% - Accent5 2 2" xfId="620" xr:uid="{00000000-0005-0000-0000-0000FB000000}"/>
    <cellStyle name="20% - Accent5 2 2 2" xfId="621" xr:uid="{00000000-0005-0000-0000-0000FC000000}"/>
    <cellStyle name="20% - Accent5 2 3" xfId="622" xr:uid="{00000000-0005-0000-0000-0000FD000000}"/>
    <cellStyle name="20% - Accent5 2 4" xfId="623" xr:uid="{00000000-0005-0000-0000-0000FE000000}"/>
    <cellStyle name="20% - Accent5 3" xfId="624" xr:uid="{00000000-0005-0000-0000-0000FF000000}"/>
    <cellStyle name="20% - Accent5 3 2" xfId="625" xr:uid="{00000000-0005-0000-0000-000000010000}"/>
    <cellStyle name="20% - Accent5 3 3" xfId="626" xr:uid="{00000000-0005-0000-0000-000001010000}"/>
    <cellStyle name="20% - Accent5 4" xfId="627" xr:uid="{00000000-0005-0000-0000-000002010000}"/>
    <cellStyle name="20% - Accent5 4 2" xfId="628" xr:uid="{00000000-0005-0000-0000-000003010000}"/>
    <cellStyle name="20% - Accent5 4 3" xfId="629" xr:uid="{00000000-0005-0000-0000-000004010000}"/>
    <cellStyle name="20% - Accent5 5" xfId="630" xr:uid="{00000000-0005-0000-0000-000005010000}"/>
    <cellStyle name="20% - Accent5 5 2" xfId="631" xr:uid="{00000000-0005-0000-0000-000006010000}"/>
    <cellStyle name="20% - Accent5 5 3" xfId="632" xr:uid="{00000000-0005-0000-0000-000007010000}"/>
    <cellStyle name="20% - Accent5 6" xfId="633" xr:uid="{00000000-0005-0000-0000-000008010000}"/>
    <cellStyle name="20% - Accent5 6 2" xfId="634" xr:uid="{00000000-0005-0000-0000-000009010000}"/>
    <cellStyle name="20% - Accent5 6 3" xfId="635" xr:uid="{00000000-0005-0000-0000-00000A010000}"/>
    <cellStyle name="20% - Accent6" xfId="41" xr:uid="{00000000-0005-0000-0000-00000B010000}"/>
    <cellStyle name="20% - Accent6 1" xfId="636" xr:uid="{00000000-0005-0000-0000-00000C010000}"/>
    <cellStyle name="20% - Accent6 1 2" xfId="637" xr:uid="{00000000-0005-0000-0000-00000D010000}"/>
    <cellStyle name="20% - Accent6 2" xfId="42" xr:uid="{00000000-0005-0000-0000-00000E010000}"/>
    <cellStyle name="20% - Accent6 2 10" xfId="638" xr:uid="{00000000-0005-0000-0000-00000F010000}"/>
    <cellStyle name="20% - Accent6 2 2" xfId="639" xr:uid="{00000000-0005-0000-0000-000010010000}"/>
    <cellStyle name="20% - Accent6 2 2 2" xfId="640" xr:uid="{00000000-0005-0000-0000-000011010000}"/>
    <cellStyle name="20% - Accent6 2 2 3" xfId="641" xr:uid="{00000000-0005-0000-0000-000012010000}"/>
    <cellStyle name="20% - Accent6 2 2 4" xfId="642" xr:uid="{00000000-0005-0000-0000-000013010000}"/>
    <cellStyle name="20% - Accent6 2 3" xfId="643" xr:uid="{00000000-0005-0000-0000-000014010000}"/>
    <cellStyle name="20% - Accent6 2 3 2" xfId="644" xr:uid="{00000000-0005-0000-0000-000015010000}"/>
    <cellStyle name="20% - Accent6 2 3 2 2" xfId="645" xr:uid="{00000000-0005-0000-0000-000016010000}"/>
    <cellStyle name="20% - Accent6 2 3 3" xfId="646" xr:uid="{00000000-0005-0000-0000-000017010000}"/>
    <cellStyle name="20% - Accent6 2 3 4" xfId="647" xr:uid="{00000000-0005-0000-0000-000018010000}"/>
    <cellStyle name="20% - Accent6 2 4" xfId="648" xr:uid="{00000000-0005-0000-0000-000019010000}"/>
    <cellStyle name="20% - Accent6 2 5" xfId="649" xr:uid="{00000000-0005-0000-0000-00001A010000}"/>
    <cellStyle name="20% - Accent6 2 6" xfId="650" xr:uid="{00000000-0005-0000-0000-00001B010000}"/>
    <cellStyle name="20% - Accent6 2 6 2" xfId="651" xr:uid="{00000000-0005-0000-0000-00001C010000}"/>
    <cellStyle name="20% - Accent6 2 7" xfId="652" xr:uid="{00000000-0005-0000-0000-00001D010000}"/>
    <cellStyle name="20% - Accent6 2 8" xfId="653" xr:uid="{00000000-0005-0000-0000-00001E010000}"/>
    <cellStyle name="20% - Accent6 2 9" xfId="654" xr:uid="{00000000-0005-0000-0000-00001F010000}"/>
    <cellStyle name="20% - Accent6 3" xfId="655" xr:uid="{00000000-0005-0000-0000-000020010000}"/>
    <cellStyle name="20% - Accent6 3 2" xfId="656" xr:uid="{00000000-0005-0000-0000-000021010000}"/>
    <cellStyle name="20% - Accent6 3 2 2" xfId="657" xr:uid="{00000000-0005-0000-0000-000022010000}"/>
    <cellStyle name="20% - Accent6 3 2 2 2" xfId="658" xr:uid="{00000000-0005-0000-0000-000023010000}"/>
    <cellStyle name="20% - Accent6 3 2 2 2 2" xfId="659" xr:uid="{00000000-0005-0000-0000-000024010000}"/>
    <cellStyle name="20% - Accent6 3 2 2 3" xfId="660" xr:uid="{00000000-0005-0000-0000-000025010000}"/>
    <cellStyle name="20% - Accent6 3 2 3" xfId="661" xr:uid="{00000000-0005-0000-0000-000026010000}"/>
    <cellStyle name="20% - Accent6 3 2 3 2" xfId="662" xr:uid="{00000000-0005-0000-0000-000027010000}"/>
    <cellStyle name="20% - Accent6 3 2 4" xfId="663" xr:uid="{00000000-0005-0000-0000-000028010000}"/>
    <cellStyle name="20% - Accent6 3 2 5" xfId="664" xr:uid="{00000000-0005-0000-0000-000029010000}"/>
    <cellStyle name="20% - Accent6 3 2 6" xfId="665" xr:uid="{00000000-0005-0000-0000-00002A010000}"/>
    <cellStyle name="20% - Accent6 3 3" xfId="666" xr:uid="{00000000-0005-0000-0000-00002B010000}"/>
    <cellStyle name="20% - Accent6 4" xfId="667" xr:uid="{00000000-0005-0000-0000-00002C010000}"/>
    <cellStyle name="20% - Accent6 4 2" xfId="668" xr:uid="{00000000-0005-0000-0000-00002D010000}"/>
    <cellStyle name="20% - Accent6 4 3" xfId="669" xr:uid="{00000000-0005-0000-0000-00002E010000}"/>
    <cellStyle name="20% - Accent6 5" xfId="670" xr:uid="{00000000-0005-0000-0000-00002F010000}"/>
    <cellStyle name="20% - Accent6 5 2" xfId="671" xr:uid="{00000000-0005-0000-0000-000030010000}"/>
    <cellStyle name="20% - Accent6 5 3" xfId="672" xr:uid="{00000000-0005-0000-0000-000031010000}"/>
    <cellStyle name="20% - Accent6 6" xfId="673" xr:uid="{00000000-0005-0000-0000-000032010000}"/>
    <cellStyle name="20% - Accent6 6 2" xfId="674" xr:uid="{00000000-0005-0000-0000-000033010000}"/>
    <cellStyle name="20% - Accent6 6 2 2" xfId="675" xr:uid="{00000000-0005-0000-0000-000034010000}"/>
    <cellStyle name="20% - Accent6 6 2 3" xfId="676" xr:uid="{00000000-0005-0000-0000-000035010000}"/>
    <cellStyle name="20% - Accent6 6 3" xfId="677" xr:uid="{00000000-0005-0000-0000-000036010000}"/>
    <cellStyle name="20% - Accent6 6 4" xfId="678" xr:uid="{00000000-0005-0000-0000-000037010000}"/>
    <cellStyle name="20% - Accent6 7" xfId="679" xr:uid="{00000000-0005-0000-0000-000038010000}"/>
    <cellStyle name="20% - Accent6 7 2" xfId="680" xr:uid="{00000000-0005-0000-0000-000039010000}"/>
    <cellStyle name="3.nadstr." xfId="43" xr:uid="{00000000-0005-0000-0000-00003A010000}"/>
    <cellStyle name="4.nadstr." xfId="44" xr:uid="{00000000-0005-0000-0000-00003B010000}"/>
    <cellStyle name="40 % – Poudarek1 2" xfId="45" xr:uid="{00000000-0005-0000-0000-00003C010000}"/>
    <cellStyle name="40 % – Poudarek1 2 2" xfId="682" xr:uid="{00000000-0005-0000-0000-00003D010000}"/>
    <cellStyle name="40 % – Poudarek1 2 3" xfId="683" xr:uid="{00000000-0005-0000-0000-00003E010000}"/>
    <cellStyle name="40 % – Poudarek1 2 4" xfId="681" xr:uid="{00000000-0005-0000-0000-00003F010000}"/>
    <cellStyle name="40 % – Poudarek1 3" xfId="684" xr:uid="{00000000-0005-0000-0000-000040010000}"/>
    <cellStyle name="40 % – Poudarek2 2" xfId="46" xr:uid="{00000000-0005-0000-0000-000041010000}"/>
    <cellStyle name="40 % – Poudarek2 2 2" xfId="686" xr:uid="{00000000-0005-0000-0000-000042010000}"/>
    <cellStyle name="40 % – Poudarek2 2 3" xfId="687" xr:uid="{00000000-0005-0000-0000-000043010000}"/>
    <cellStyle name="40 % – Poudarek2 2 4" xfId="685" xr:uid="{00000000-0005-0000-0000-000044010000}"/>
    <cellStyle name="40 % – Poudarek2 3" xfId="688" xr:uid="{00000000-0005-0000-0000-000045010000}"/>
    <cellStyle name="40 % – Poudarek3 2" xfId="47" xr:uid="{00000000-0005-0000-0000-000046010000}"/>
    <cellStyle name="40 % – Poudarek3 2 2" xfId="690" xr:uid="{00000000-0005-0000-0000-000047010000}"/>
    <cellStyle name="40 % – Poudarek3 2 2 2" xfId="691" xr:uid="{00000000-0005-0000-0000-000048010000}"/>
    <cellStyle name="40 % – Poudarek3 2 3" xfId="692" xr:uid="{00000000-0005-0000-0000-000049010000}"/>
    <cellStyle name="40 % – Poudarek3 2 4" xfId="693" xr:uid="{00000000-0005-0000-0000-00004A010000}"/>
    <cellStyle name="40 % – Poudarek3 2 5" xfId="689" xr:uid="{00000000-0005-0000-0000-00004B010000}"/>
    <cellStyle name="40 % – Poudarek3 3" xfId="694" xr:uid="{00000000-0005-0000-0000-00004C010000}"/>
    <cellStyle name="40 % – Poudarek4 2" xfId="48" xr:uid="{00000000-0005-0000-0000-00004D010000}"/>
    <cellStyle name="40 % – Poudarek4 2 2" xfId="696" xr:uid="{00000000-0005-0000-0000-00004E010000}"/>
    <cellStyle name="40 % – Poudarek4 2 2 2" xfId="697" xr:uid="{00000000-0005-0000-0000-00004F010000}"/>
    <cellStyle name="40 % – Poudarek4 2 3" xfId="698" xr:uid="{00000000-0005-0000-0000-000050010000}"/>
    <cellStyle name="40 % – Poudarek4 2 4" xfId="699" xr:uid="{00000000-0005-0000-0000-000051010000}"/>
    <cellStyle name="40 % – Poudarek4 2 5" xfId="695" xr:uid="{00000000-0005-0000-0000-000052010000}"/>
    <cellStyle name="40 % – Poudarek4 3" xfId="700" xr:uid="{00000000-0005-0000-0000-000053010000}"/>
    <cellStyle name="40 % – Poudarek4 3 2" xfId="701" xr:uid="{00000000-0005-0000-0000-000054010000}"/>
    <cellStyle name="40 % – Poudarek4 3 3" xfId="702" xr:uid="{00000000-0005-0000-0000-000055010000}"/>
    <cellStyle name="40 % – Poudarek5 2" xfId="49" xr:uid="{00000000-0005-0000-0000-000056010000}"/>
    <cellStyle name="40 % – Poudarek5 2 2" xfId="704" xr:uid="{00000000-0005-0000-0000-000057010000}"/>
    <cellStyle name="40 % – Poudarek5 2 3" xfId="705" xr:uid="{00000000-0005-0000-0000-000058010000}"/>
    <cellStyle name="40 % – Poudarek5 2 4" xfId="703" xr:uid="{00000000-0005-0000-0000-000059010000}"/>
    <cellStyle name="40 % – Poudarek5 3" xfId="706" xr:uid="{00000000-0005-0000-0000-00005A010000}"/>
    <cellStyle name="40 % – Poudarek6 2" xfId="50" xr:uid="{00000000-0005-0000-0000-00005B010000}"/>
    <cellStyle name="40 % – Poudarek6 2 2" xfId="708" xr:uid="{00000000-0005-0000-0000-00005C010000}"/>
    <cellStyle name="40 % – Poudarek6 2 2 2" xfId="709" xr:uid="{00000000-0005-0000-0000-00005D010000}"/>
    <cellStyle name="40 % – Poudarek6 2 3" xfId="710" xr:uid="{00000000-0005-0000-0000-00005E010000}"/>
    <cellStyle name="40 % – Poudarek6 2 4" xfId="711" xr:uid="{00000000-0005-0000-0000-00005F010000}"/>
    <cellStyle name="40 % – Poudarek6 2 5" xfId="707" xr:uid="{00000000-0005-0000-0000-000060010000}"/>
    <cellStyle name="40 % – Poudarek6 3" xfId="712" xr:uid="{00000000-0005-0000-0000-000061010000}"/>
    <cellStyle name="40 % – Poudarek6 3 2" xfId="713" xr:uid="{00000000-0005-0000-0000-000062010000}"/>
    <cellStyle name="40 % – Poudarek6 3 2 2" xfId="714" xr:uid="{00000000-0005-0000-0000-000063010000}"/>
    <cellStyle name="40 % – Poudarek6 3 3" xfId="715" xr:uid="{00000000-0005-0000-0000-000064010000}"/>
    <cellStyle name="40 % – Poudarek6 3 4" xfId="716" xr:uid="{00000000-0005-0000-0000-000065010000}"/>
    <cellStyle name="40% - Accent1" xfId="51" xr:uid="{00000000-0005-0000-0000-000066010000}"/>
    <cellStyle name="40% - Accent1 1" xfId="717" xr:uid="{00000000-0005-0000-0000-000067010000}"/>
    <cellStyle name="40% - Accent1 1 2" xfId="718" xr:uid="{00000000-0005-0000-0000-000068010000}"/>
    <cellStyle name="40% - Accent1 2" xfId="52" xr:uid="{00000000-0005-0000-0000-000069010000}"/>
    <cellStyle name="40% - Accent1 2 10" xfId="719" xr:uid="{00000000-0005-0000-0000-00006A010000}"/>
    <cellStyle name="40% - Accent1 2 2" xfId="720" xr:uid="{00000000-0005-0000-0000-00006B010000}"/>
    <cellStyle name="40% - Accent1 2 2 2" xfId="721" xr:uid="{00000000-0005-0000-0000-00006C010000}"/>
    <cellStyle name="40% - Accent1 2 2 3" xfId="722" xr:uid="{00000000-0005-0000-0000-00006D010000}"/>
    <cellStyle name="40% - Accent1 2 2 4" xfId="723" xr:uid="{00000000-0005-0000-0000-00006E010000}"/>
    <cellStyle name="40% - Accent1 2 3" xfId="724" xr:uid="{00000000-0005-0000-0000-00006F010000}"/>
    <cellStyle name="40% - Accent1 2 3 2" xfId="725" xr:uid="{00000000-0005-0000-0000-000070010000}"/>
    <cellStyle name="40% - Accent1 2 3 2 2" xfId="726" xr:uid="{00000000-0005-0000-0000-000071010000}"/>
    <cellStyle name="40% - Accent1 2 3 3" xfId="727" xr:uid="{00000000-0005-0000-0000-000072010000}"/>
    <cellStyle name="40% - Accent1 2 3 4" xfId="728" xr:uid="{00000000-0005-0000-0000-000073010000}"/>
    <cellStyle name="40% - Accent1 2 4" xfId="729" xr:uid="{00000000-0005-0000-0000-000074010000}"/>
    <cellStyle name="40% - Accent1 2 5" xfId="730" xr:uid="{00000000-0005-0000-0000-000075010000}"/>
    <cellStyle name="40% - Accent1 2 6" xfId="731" xr:uid="{00000000-0005-0000-0000-000076010000}"/>
    <cellStyle name="40% - Accent1 2 6 2" xfId="732" xr:uid="{00000000-0005-0000-0000-000077010000}"/>
    <cellStyle name="40% - Accent1 2 7" xfId="733" xr:uid="{00000000-0005-0000-0000-000078010000}"/>
    <cellStyle name="40% - Accent1 2 8" xfId="734" xr:uid="{00000000-0005-0000-0000-000079010000}"/>
    <cellStyle name="40% - Accent1 2 9" xfId="735" xr:uid="{00000000-0005-0000-0000-00007A010000}"/>
    <cellStyle name="40% - Accent1 3" xfId="736" xr:uid="{00000000-0005-0000-0000-00007B010000}"/>
    <cellStyle name="40% - Accent1 3 2" xfId="737" xr:uid="{00000000-0005-0000-0000-00007C010000}"/>
    <cellStyle name="40% - Accent1 3 2 2" xfId="738" xr:uid="{00000000-0005-0000-0000-00007D010000}"/>
    <cellStyle name="40% - Accent1 3 2 2 2" xfId="739" xr:uid="{00000000-0005-0000-0000-00007E010000}"/>
    <cellStyle name="40% - Accent1 3 2 2 2 2" xfId="740" xr:uid="{00000000-0005-0000-0000-00007F010000}"/>
    <cellStyle name="40% - Accent1 3 2 2 3" xfId="741" xr:uid="{00000000-0005-0000-0000-000080010000}"/>
    <cellStyle name="40% - Accent1 3 2 3" xfId="742" xr:uid="{00000000-0005-0000-0000-000081010000}"/>
    <cellStyle name="40% - Accent1 3 2 3 2" xfId="743" xr:uid="{00000000-0005-0000-0000-000082010000}"/>
    <cellStyle name="40% - Accent1 3 2 4" xfId="744" xr:uid="{00000000-0005-0000-0000-000083010000}"/>
    <cellStyle name="40% - Accent1 3 2 5" xfId="745" xr:uid="{00000000-0005-0000-0000-000084010000}"/>
    <cellStyle name="40% - Accent1 3 2 6" xfId="746" xr:uid="{00000000-0005-0000-0000-000085010000}"/>
    <cellStyle name="40% - Accent1 3 3" xfId="747" xr:uid="{00000000-0005-0000-0000-000086010000}"/>
    <cellStyle name="40% - Accent1 4" xfId="748" xr:uid="{00000000-0005-0000-0000-000087010000}"/>
    <cellStyle name="40% - Accent1 4 2" xfId="749" xr:uid="{00000000-0005-0000-0000-000088010000}"/>
    <cellStyle name="40% - Accent1 4 3" xfId="750" xr:uid="{00000000-0005-0000-0000-000089010000}"/>
    <cellStyle name="40% - Accent1 5" xfId="751" xr:uid="{00000000-0005-0000-0000-00008A010000}"/>
    <cellStyle name="40% - Accent1 5 2" xfId="752" xr:uid="{00000000-0005-0000-0000-00008B010000}"/>
    <cellStyle name="40% - Accent1 5 3" xfId="753" xr:uid="{00000000-0005-0000-0000-00008C010000}"/>
    <cellStyle name="40% - Accent1 6" xfId="754" xr:uid="{00000000-0005-0000-0000-00008D010000}"/>
    <cellStyle name="40% - Accent1 6 2" xfId="755" xr:uid="{00000000-0005-0000-0000-00008E010000}"/>
    <cellStyle name="40% - Accent1 6 2 2" xfId="756" xr:uid="{00000000-0005-0000-0000-00008F010000}"/>
    <cellStyle name="40% - Accent1 6 2 3" xfId="757" xr:uid="{00000000-0005-0000-0000-000090010000}"/>
    <cellStyle name="40% - Accent1 6 3" xfId="758" xr:uid="{00000000-0005-0000-0000-000091010000}"/>
    <cellStyle name="40% - Accent1 6 4" xfId="759" xr:uid="{00000000-0005-0000-0000-000092010000}"/>
    <cellStyle name="40% - Accent1 7" xfId="760" xr:uid="{00000000-0005-0000-0000-000093010000}"/>
    <cellStyle name="40% - Accent1 7 2" xfId="761" xr:uid="{00000000-0005-0000-0000-000094010000}"/>
    <cellStyle name="40% - Accent2" xfId="53" xr:uid="{00000000-0005-0000-0000-000095010000}"/>
    <cellStyle name="40% - Accent2 1" xfId="762" xr:uid="{00000000-0005-0000-0000-000096010000}"/>
    <cellStyle name="40% - Accent2 2" xfId="763" xr:uid="{00000000-0005-0000-0000-000097010000}"/>
    <cellStyle name="40% - Accent2 2 2" xfId="764" xr:uid="{00000000-0005-0000-0000-000098010000}"/>
    <cellStyle name="40% - Accent2 2 3" xfId="765" xr:uid="{00000000-0005-0000-0000-000099010000}"/>
    <cellStyle name="40% - Accent2 2 4" xfId="766" xr:uid="{00000000-0005-0000-0000-00009A010000}"/>
    <cellStyle name="40% - Accent2 3" xfId="767" xr:uid="{00000000-0005-0000-0000-00009B010000}"/>
    <cellStyle name="40% - Accent2 3 2" xfId="768" xr:uid="{00000000-0005-0000-0000-00009C010000}"/>
    <cellStyle name="40% - Accent2 4" xfId="769" xr:uid="{00000000-0005-0000-0000-00009D010000}"/>
    <cellStyle name="40% - Accent2 4 2" xfId="770" xr:uid="{00000000-0005-0000-0000-00009E010000}"/>
    <cellStyle name="40% - Accent2 5" xfId="771" xr:uid="{00000000-0005-0000-0000-00009F010000}"/>
    <cellStyle name="40% - Accent2 5 2" xfId="772" xr:uid="{00000000-0005-0000-0000-0000A0010000}"/>
    <cellStyle name="40% - Accent2 6" xfId="773" xr:uid="{00000000-0005-0000-0000-0000A1010000}"/>
    <cellStyle name="40% - Accent2 6 2" xfId="774" xr:uid="{00000000-0005-0000-0000-0000A2010000}"/>
    <cellStyle name="40% - Accent3" xfId="54" xr:uid="{00000000-0005-0000-0000-0000A3010000}"/>
    <cellStyle name="40% - Accent3 1" xfId="775" xr:uid="{00000000-0005-0000-0000-0000A4010000}"/>
    <cellStyle name="40% - Accent3 2" xfId="55" xr:uid="{00000000-0005-0000-0000-0000A5010000}"/>
    <cellStyle name="40% - Accent3 2 10" xfId="776" xr:uid="{00000000-0005-0000-0000-0000A6010000}"/>
    <cellStyle name="40% - Accent3 2 2" xfId="777" xr:uid="{00000000-0005-0000-0000-0000A7010000}"/>
    <cellStyle name="40% - Accent3 2 2 2" xfId="778" xr:uid="{00000000-0005-0000-0000-0000A8010000}"/>
    <cellStyle name="40% - Accent3 2 2 3" xfId="779" xr:uid="{00000000-0005-0000-0000-0000A9010000}"/>
    <cellStyle name="40% - Accent3 2 3" xfId="780" xr:uid="{00000000-0005-0000-0000-0000AA010000}"/>
    <cellStyle name="40% - Accent3 2 3 2" xfId="781" xr:uid="{00000000-0005-0000-0000-0000AB010000}"/>
    <cellStyle name="40% - Accent3 2 3 2 2" xfId="782" xr:uid="{00000000-0005-0000-0000-0000AC010000}"/>
    <cellStyle name="40% - Accent3 2 3 3" xfId="783" xr:uid="{00000000-0005-0000-0000-0000AD010000}"/>
    <cellStyle name="40% - Accent3 2 3 4" xfId="784" xr:uid="{00000000-0005-0000-0000-0000AE010000}"/>
    <cellStyle name="40% - Accent3 2 4" xfId="785" xr:uid="{00000000-0005-0000-0000-0000AF010000}"/>
    <cellStyle name="40% - Accent3 2 5" xfId="786" xr:uid="{00000000-0005-0000-0000-0000B0010000}"/>
    <cellStyle name="40% - Accent3 2 6" xfId="787" xr:uid="{00000000-0005-0000-0000-0000B1010000}"/>
    <cellStyle name="40% - Accent3 2 6 2" xfId="788" xr:uid="{00000000-0005-0000-0000-0000B2010000}"/>
    <cellStyle name="40% - Accent3 2 7" xfId="789" xr:uid="{00000000-0005-0000-0000-0000B3010000}"/>
    <cellStyle name="40% - Accent3 2 8" xfId="790" xr:uid="{00000000-0005-0000-0000-0000B4010000}"/>
    <cellStyle name="40% - Accent3 2 9" xfId="791" xr:uid="{00000000-0005-0000-0000-0000B5010000}"/>
    <cellStyle name="40% - Accent3 3" xfId="792" xr:uid="{00000000-0005-0000-0000-0000B6010000}"/>
    <cellStyle name="40% - Accent3 3 2" xfId="793" xr:uid="{00000000-0005-0000-0000-0000B7010000}"/>
    <cellStyle name="40% - Accent3 3 2 2" xfId="794" xr:uid="{00000000-0005-0000-0000-0000B8010000}"/>
    <cellStyle name="40% - Accent3 3 2 2 2" xfId="795" xr:uid="{00000000-0005-0000-0000-0000B9010000}"/>
    <cellStyle name="40% - Accent3 3 2 2 2 2" xfId="796" xr:uid="{00000000-0005-0000-0000-0000BA010000}"/>
    <cellStyle name="40% - Accent3 3 2 2 3" xfId="797" xr:uid="{00000000-0005-0000-0000-0000BB010000}"/>
    <cellStyle name="40% - Accent3 3 2 3" xfId="798" xr:uid="{00000000-0005-0000-0000-0000BC010000}"/>
    <cellStyle name="40% - Accent3 3 2 3 2" xfId="799" xr:uid="{00000000-0005-0000-0000-0000BD010000}"/>
    <cellStyle name="40% - Accent3 3 2 4" xfId="800" xr:uid="{00000000-0005-0000-0000-0000BE010000}"/>
    <cellStyle name="40% - Accent3 3 2 5" xfId="801" xr:uid="{00000000-0005-0000-0000-0000BF010000}"/>
    <cellStyle name="40% - Accent3 3 3" xfId="802" xr:uid="{00000000-0005-0000-0000-0000C0010000}"/>
    <cellStyle name="40% - Accent3 4" xfId="803" xr:uid="{00000000-0005-0000-0000-0000C1010000}"/>
    <cellStyle name="40% - Accent3 4 2" xfId="804" xr:uid="{00000000-0005-0000-0000-0000C2010000}"/>
    <cellStyle name="40% - Accent3 5" xfId="805" xr:uid="{00000000-0005-0000-0000-0000C3010000}"/>
    <cellStyle name="40% - Accent3 5 2" xfId="806" xr:uid="{00000000-0005-0000-0000-0000C4010000}"/>
    <cellStyle name="40% - Accent3 6" xfId="807" xr:uid="{00000000-0005-0000-0000-0000C5010000}"/>
    <cellStyle name="40% - Accent3 6 2" xfId="808" xr:uid="{00000000-0005-0000-0000-0000C6010000}"/>
    <cellStyle name="40% - Accent3 6 2 2" xfId="809" xr:uid="{00000000-0005-0000-0000-0000C7010000}"/>
    <cellStyle name="40% - Accent3 6 3" xfId="810" xr:uid="{00000000-0005-0000-0000-0000C8010000}"/>
    <cellStyle name="40% - Accent3 6 4" xfId="811" xr:uid="{00000000-0005-0000-0000-0000C9010000}"/>
    <cellStyle name="40% - Accent3 7" xfId="812" xr:uid="{00000000-0005-0000-0000-0000CA010000}"/>
    <cellStyle name="40% - Accent3 7 2" xfId="813" xr:uid="{00000000-0005-0000-0000-0000CB010000}"/>
    <cellStyle name="40% - Accent4" xfId="56" xr:uid="{00000000-0005-0000-0000-0000CC010000}"/>
    <cellStyle name="40% - Accent4 1" xfId="814" xr:uid="{00000000-0005-0000-0000-0000CD010000}"/>
    <cellStyle name="40% - Accent4 1 2" xfId="815" xr:uid="{00000000-0005-0000-0000-0000CE010000}"/>
    <cellStyle name="40% - Accent4 2" xfId="57" xr:uid="{00000000-0005-0000-0000-0000CF010000}"/>
    <cellStyle name="40% - Accent4 2 10" xfId="816" xr:uid="{00000000-0005-0000-0000-0000D0010000}"/>
    <cellStyle name="40% - Accent4 2 2" xfId="817" xr:uid="{00000000-0005-0000-0000-0000D1010000}"/>
    <cellStyle name="40% - Accent4 2 2 2" xfId="818" xr:uid="{00000000-0005-0000-0000-0000D2010000}"/>
    <cellStyle name="40% - Accent4 2 2 3" xfId="819" xr:uid="{00000000-0005-0000-0000-0000D3010000}"/>
    <cellStyle name="40% - Accent4 2 2 4" xfId="820" xr:uid="{00000000-0005-0000-0000-0000D4010000}"/>
    <cellStyle name="40% - Accent4 2 3" xfId="821" xr:uid="{00000000-0005-0000-0000-0000D5010000}"/>
    <cellStyle name="40% - Accent4 2 3 2" xfId="822" xr:uid="{00000000-0005-0000-0000-0000D6010000}"/>
    <cellStyle name="40% - Accent4 2 3 2 2" xfId="823" xr:uid="{00000000-0005-0000-0000-0000D7010000}"/>
    <cellStyle name="40% - Accent4 2 3 3" xfId="824" xr:uid="{00000000-0005-0000-0000-0000D8010000}"/>
    <cellStyle name="40% - Accent4 2 3 4" xfId="825" xr:uid="{00000000-0005-0000-0000-0000D9010000}"/>
    <cellStyle name="40% - Accent4 2 4" xfId="826" xr:uid="{00000000-0005-0000-0000-0000DA010000}"/>
    <cellStyle name="40% - Accent4 2 5" xfId="827" xr:uid="{00000000-0005-0000-0000-0000DB010000}"/>
    <cellStyle name="40% - Accent4 2 6" xfId="828" xr:uid="{00000000-0005-0000-0000-0000DC010000}"/>
    <cellStyle name="40% - Accent4 2 6 2" xfId="829" xr:uid="{00000000-0005-0000-0000-0000DD010000}"/>
    <cellStyle name="40% - Accent4 2 7" xfId="830" xr:uid="{00000000-0005-0000-0000-0000DE010000}"/>
    <cellStyle name="40% - Accent4 2 8" xfId="831" xr:uid="{00000000-0005-0000-0000-0000DF010000}"/>
    <cellStyle name="40% - Accent4 2 9" xfId="832" xr:uid="{00000000-0005-0000-0000-0000E0010000}"/>
    <cellStyle name="40% - Accent4 3" xfId="833" xr:uid="{00000000-0005-0000-0000-0000E1010000}"/>
    <cellStyle name="40% - Accent4 3 2" xfId="834" xr:uid="{00000000-0005-0000-0000-0000E2010000}"/>
    <cellStyle name="40% - Accent4 3 2 2" xfId="835" xr:uid="{00000000-0005-0000-0000-0000E3010000}"/>
    <cellStyle name="40% - Accent4 3 2 2 2" xfId="836" xr:uid="{00000000-0005-0000-0000-0000E4010000}"/>
    <cellStyle name="40% - Accent4 3 2 2 2 2" xfId="837" xr:uid="{00000000-0005-0000-0000-0000E5010000}"/>
    <cellStyle name="40% - Accent4 3 2 2 3" xfId="838" xr:uid="{00000000-0005-0000-0000-0000E6010000}"/>
    <cellStyle name="40% - Accent4 3 2 3" xfId="839" xr:uid="{00000000-0005-0000-0000-0000E7010000}"/>
    <cellStyle name="40% - Accent4 3 2 3 2" xfId="840" xr:uid="{00000000-0005-0000-0000-0000E8010000}"/>
    <cellStyle name="40% - Accent4 3 2 4" xfId="841" xr:uid="{00000000-0005-0000-0000-0000E9010000}"/>
    <cellStyle name="40% - Accent4 3 2 5" xfId="842" xr:uid="{00000000-0005-0000-0000-0000EA010000}"/>
    <cellStyle name="40% - Accent4 3 2 6" xfId="843" xr:uid="{00000000-0005-0000-0000-0000EB010000}"/>
    <cellStyle name="40% - Accent4 3 3" xfId="844" xr:uid="{00000000-0005-0000-0000-0000EC010000}"/>
    <cellStyle name="40% - Accent4 4" xfId="845" xr:uid="{00000000-0005-0000-0000-0000ED010000}"/>
    <cellStyle name="40% - Accent4 4 2" xfId="846" xr:uid="{00000000-0005-0000-0000-0000EE010000}"/>
    <cellStyle name="40% - Accent4 4 3" xfId="847" xr:uid="{00000000-0005-0000-0000-0000EF010000}"/>
    <cellStyle name="40% - Accent4 5" xfId="848" xr:uid="{00000000-0005-0000-0000-0000F0010000}"/>
    <cellStyle name="40% - Accent4 5 2" xfId="849" xr:uid="{00000000-0005-0000-0000-0000F1010000}"/>
    <cellStyle name="40% - Accent4 5 3" xfId="850" xr:uid="{00000000-0005-0000-0000-0000F2010000}"/>
    <cellStyle name="40% - Accent4 6" xfId="851" xr:uid="{00000000-0005-0000-0000-0000F3010000}"/>
    <cellStyle name="40% - Accent4 6 2" xfId="852" xr:uid="{00000000-0005-0000-0000-0000F4010000}"/>
    <cellStyle name="40% - Accent4 6 2 2" xfId="853" xr:uid="{00000000-0005-0000-0000-0000F5010000}"/>
    <cellStyle name="40% - Accent4 6 2 3" xfId="854" xr:uid="{00000000-0005-0000-0000-0000F6010000}"/>
    <cellStyle name="40% - Accent4 6 3" xfId="855" xr:uid="{00000000-0005-0000-0000-0000F7010000}"/>
    <cellStyle name="40% - Accent4 6 4" xfId="856" xr:uid="{00000000-0005-0000-0000-0000F8010000}"/>
    <cellStyle name="40% - Accent4 7" xfId="857" xr:uid="{00000000-0005-0000-0000-0000F9010000}"/>
    <cellStyle name="40% - Accent4 7 2" xfId="858" xr:uid="{00000000-0005-0000-0000-0000FA010000}"/>
    <cellStyle name="40% - Accent5" xfId="58" xr:uid="{00000000-0005-0000-0000-0000FB010000}"/>
    <cellStyle name="40% - Accent5 1" xfId="859" xr:uid="{00000000-0005-0000-0000-0000FC010000}"/>
    <cellStyle name="40% - Accent5 1 2" xfId="860" xr:uid="{00000000-0005-0000-0000-0000FD010000}"/>
    <cellStyle name="40% - Accent5 2" xfId="59" xr:uid="{00000000-0005-0000-0000-0000FE010000}"/>
    <cellStyle name="40% - Accent5 2 10" xfId="861" xr:uid="{00000000-0005-0000-0000-0000FF010000}"/>
    <cellStyle name="40% - Accent5 2 2" xfId="862" xr:uid="{00000000-0005-0000-0000-000000020000}"/>
    <cellStyle name="40% - Accent5 2 2 2" xfId="863" xr:uid="{00000000-0005-0000-0000-000001020000}"/>
    <cellStyle name="40% - Accent5 2 2 3" xfId="864" xr:uid="{00000000-0005-0000-0000-000002020000}"/>
    <cellStyle name="40% - Accent5 2 2 4" xfId="865" xr:uid="{00000000-0005-0000-0000-000003020000}"/>
    <cellStyle name="40% - Accent5 2 3" xfId="866" xr:uid="{00000000-0005-0000-0000-000004020000}"/>
    <cellStyle name="40% - Accent5 2 3 2" xfId="867" xr:uid="{00000000-0005-0000-0000-000005020000}"/>
    <cellStyle name="40% - Accent5 2 3 2 2" xfId="868" xr:uid="{00000000-0005-0000-0000-000006020000}"/>
    <cellStyle name="40% - Accent5 2 3 3" xfId="869" xr:uid="{00000000-0005-0000-0000-000007020000}"/>
    <cellStyle name="40% - Accent5 2 3 4" xfId="870" xr:uid="{00000000-0005-0000-0000-000008020000}"/>
    <cellStyle name="40% - Accent5 2 4" xfId="871" xr:uid="{00000000-0005-0000-0000-000009020000}"/>
    <cellStyle name="40% - Accent5 2 5" xfId="872" xr:uid="{00000000-0005-0000-0000-00000A020000}"/>
    <cellStyle name="40% - Accent5 2 6" xfId="873" xr:uid="{00000000-0005-0000-0000-00000B020000}"/>
    <cellStyle name="40% - Accent5 2 6 2" xfId="874" xr:uid="{00000000-0005-0000-0000-00000C020000}"/>
    <cellStyle name="40% - Accent5 2 7" xfId="875" xr:uid="{00000000-0005-0000-0000-00000D020000}"/>
    <cellStyle name="40% - Accent5 2 8" xfId="876" xr:uid="{00000000-0005-0000-0000-00000E020000}"/>
    <cellStyle name="40% - Accent5 2 9" xfId="877" xr:uid="{00000000-0005-0000-0000-00000F020000}"/>
    <cellStyle name="40% - Accent5 3" xfId="878" xr:uid="{00000000-0005-0000-0000-000010020000}"/>
    <cellStyle name="40% - Accent5 3 2" xfId="879" xr:uid="{00000000-0005-0000-0000-000011020000}"/>
    <cellStyle name="40% - Accent5 3 2 2" xfId="880" xr:uid="{00000000-0005-0000-0000-000012020000}"/>
    <cellStyle name="40% - Accent5 3 2 2 2" xfId="881" xr:uid="{00000000-0005-0000-0000-000013020000}"/>
    <cellStyle name="40% - Accent5 3 2 2 2 2" xfId="882" xr:uid="{00000000-0005-0000-0000-000014020000}"/>
    <cellStyle name="40% - Accent5 3 2 2 3" xfId="883" xr:uid="{00000000-0005-0000-0000-000015020000}"/>
    <cellStyle name="40% - Accent5 3 2 3" xfId="884" xr:uid="{00000000-0005-0000-0000-000016020000}"/>
    <cellStyle name="40% - Accent5 3 2 3 2" xfId="885" xr:uid="{00000000-0005-0000-0000-000017020000}"/>
    <cellStyle name="40% - Accent5 3 2 4" xfId="886" xr:uid="{00000000-0005-0000-0000-000018020000}"/>
    <cellStyle name="40% - Accent5 3 2 5" xfId="887" xr:uid="{00000000-0005-0000-0000-000019020000}"/>
    <cellStyle name="40% - Accent5 3 2 6" xfId="888" xr:uid="{00000000-0005-0000-0000-00001A020000}"/>
    <cellStyle name="40% - Accent5 3 3" xfId="889" xr:uid="{00000000-0005-0000-0000-00001B020000}"/>
    <cellStyle name="40% - Accent5 4" xfId="890" xr:uid="{00000000-0005-0000-0000-00001C020000}"/>
    <cellStyle name="40% - Accent5 4 2" xfId="891" xr:uid="{00000000-0005-0000-0000-00001D020000}"/>
    <cellStyle name="40% - Accent5 4 3" xfId="892" xr:uid="{00000000-0005-0000-0000-00001E020000}"/>
    <cellStyle name="40% - Accent5 5" xfId="893" xr:uid="{00000000-0005-0000-0000-00001F020000}"/>
    <cellStyle name="40% - Accent5 5 2" xfId="894" xr:uid="{00000000-0005-0000-0000-000020020000}"/>
    <cellStyle name="40% - Accent5 5 3" xfId="895" xr:uid="{00000000-0005-0000-0000-000021020000}"/>
    <cellStyle name="40% - Accent5 6" xfId="896" xr:uid="{00000000-0005-0000-0000-000022020000}"/>
    <cellStyle name="40% - Accent5 6 2" xfId="897" xr:uid="{00000000-0005-0000-0000-000023020000}"/>
    <cellStyle name="40% - Accent5 6 2 2" xfId="898" xr:uid="{00000000-0005-0000-0000-000024020000}"/>
    <cellStyle name="40% - Accent5 6 2 3" xfId="899" xr:uid="{00000000-0005-0000-0000-000025020000}"/>
    <cellStyle name="40% - Accent5 6 3" xfId="900" xr:uid="{00000000-0005-0000-0000-000026020000}"/>
    <cellStyle name="40% - Accent5 6 4" xfId="901" xr:uid="{00000000-0005-0000-0000-000027020000}"/>
    <cellStyle name="40% - Accent5 7" xfId="902" xr:uid="{00000000-0005-0000-0000-000028020000}"/>
    <cellStyle name="40% - Accent5 7 2" xfId="903" xr:uid="{00000000-0005-0000-0000-000029020000}"/>
    <cellStyle name="40% - Accent6" xfId="60" xr:uid="{00000000-0005-0000-0000-00002A020000}"/>
    <cellStyle name="40% - Accent6 1" xfId="904" xr:uid="{00000000-0005-0000-0000-00002B020000}"/>
    <cellStyle name="40% - Accent6 1 2" xfId="905" xr:uid="{00000000-0005-0000-0000-00002C020000}"/>
    <cellStyle name="40% - Accent6 2" xfId="61" xr:uid="{00000000-0005-0000-0000-00002D020000}"/>
    <cellStyle name="40% - Accent6 2 10" xfId="906" xr:uid="{00000000-0005-0000-0000-00002E020000}"/>
    <cellStyle name="40% - Accent6 2 2" xfId="907" xr:uid="{00000000-0005-0000-0000-00002F020000}"/>
    <cellStyle name="40% - Accent6 2 2 2" xfId="908" xr:uid="{00000000-0005-0000-0000-000030020000}"/>
    <cellStyle name="40% - Accent6 2 2 3" xfId="909" xr:uid="{00000000-0005-0000-0000-000031020000}"/>
    <cellStyle name="40% - Accent6 2 2 4" xfId="910" xr:uid="{00000000-0005-0000-0000-000032020000}"/>
    <cellStyle name="40% - Accent6 2 3" xfId="911" xr:uid="{00000000-0005-0000-0000-000033020000}"/>
    <cellStyle name="40% - Accent6 2 3 2" xfId="912" xr:uid="{00000000-0005-0000-0000-000034020000}"/>
    <cellStyle name="40% - Accent6 2 3 2 2" xfId="913" xr:uid="{00000000-0005-0000-0000-000035020000}"/>
    <cellStyle name="40% - Accent6 2 3 3" xfId="914" xr:uid="{00000000-0005-0000-0000-000036020000}"/>
    <cellStyle name="40% - Accent6 2 3 4" xfId="915" xr:uid="{00000000-0005-0000-0000-000037020000}"/>
    <cellStyle name="40% - Accent6 2 4" xfId="916" xr:uid="{00000000-0005-0000-0000-000038020000}"/>
    <cellStyle name="40% - Accent6 2 5" xfId="917" xr:uid="{00000000-0005-0000-0000-000039020000}"/>
    <cellStyle name="40% - Accent6 2 6" xfId="918" xr:uid="{00000000-0005-0000-0000-00003A020000}"/>
    <cellStyle name="40% - Accent6 2 6 2" xfId="919" xr:uid="{00000000-0005-0000-0000-00003B020000}"/>
    <cellStyle name="40% - Accent6 2 7" xfId="920" xr:uid="{00000000-0005-0000-0000-00003C020000}"/>
    <cellStyle name="40% - Accent6 2 8" xfId="921" xr:uid="{00000000-0005-0000-0000-00003D020000}"/>
    <cellStyle name="40% - Accent6 2 9" xfId="922" xr:uid="{00000000-0005-0000-0000-00003E020000}"/>
    <cellStyle name="40% - Accent6 3" xfId="923" xr:uid="{00000000-0005-0000-0000-00003F020000}"/>
    <cellStyle name="40% - Accent6 3 2" xfId="924" xr:uid="{00000000-0005-0000-0000-000040020000}"/>
    <cellStyle name="40% - Accent6 3 2 2" xfId="925" xr:uid="{00000000-0005-0000-0000-000041020000}"/>
    <cellStyle name="40% - Accent6 3 2 2 2" xfId="926" xr:uid="{00000000-0005-0000-0000-000042020000}"/>
    <cellStyle name="40% - Accent6 3 2 2 2 2" xfId="927" xr:uid="{00000000-0005-0000-0000-000043020000}"/>
    <cellStyle name="40% - Accent6 3 2 2 3" xfId="928" xr:uid="{00000000-0005-0000-0000-000044020000}"/>
    <cellStyle name="40% - Accent6 3 2 3" xfId="929" xr:uid="{00000000-0005-0000-0000-000045020000}"/>
    <cellStyle name="40% - Accent6 3 2 3 2" xfId="930" xr:uid="{00000000-0005-0000-0000-000046020000}"/>
    <cellStyle name="40% - Accent6 3 2 4" xfId="931" xr:uid="{00000000-0005-0000-0000-000047020000}"/>
    <cellStyle name="40% - Accent6 3 2 5" xfId="932" xr:uid="{00000000-0005-0000-0000-000048020000}"/>
    <cellStyle name="40% - Accent6 3 2 6" xfId="933" xr:uid="{00000000-0005-0000-0000-000049020000}"/>
    <cellStyle name="40% - Accent6 3 3" xfId="934" xr:uid="{00000000-0005-0000-0000-00004A020000}"/>
    <cellStyle name="40% - Accent6 4" xfId="935" xr:uid="{00000000-0005-0000-0000-00004B020000}"/>
    <cellStyle name="40% - Accent6 4 2" xfId="936" xr:uid="{00000000-0005-0000-0000-00004C020000}"/>
    <cellStyle name="40% - Accent6 4 3" xfId="937" xr:uid="{00000000-0005-0000-0000-00004D020000}"/>
    <cellStyle name="40% - Accent6 5" xfId="938" xr:uid="{00000000-0005-0000-0000-00004E020000}"/>
    <cellStyle name="40% - Accent6 5 2" xfId="939" xr:uid="{00000000-0005-0000-0000-00004F020000}"/>
    <cellStyle name="40% - Accent6 5 3" xfId="940" xr:uid="{00000000-0005-0000-0000-000050020000}"/>
    <cellStyle name="40% - Accent6 6" xfId="941" xr:uid="{00000000-0005-0000-0000-000051020000}"/>
    <cellStyle name="40% - Accent6 6 2" xfId="942" xr:uid="{00000000-0005-0000-0000-000052020000}"/>
    <cellStyle name="40% - Accent6 6 2 2" xfId="943" xr:uid="{00000000-0005-0000-0000-000053020000}"/>
    <cellStyle name="40% - Accent6 6 2 3" xfId="944" xr:uid="{00000000-0005-0000-0000-000054020000}"/>
    <cellStyle name="40% - Accent6 6 3" xfId="945" xr:uid="{00000000-0005-0000-0000-000055020000}"/>
    <cellStyle name="40% - Accent6 6 4" xfId="946" xr:uid="{00000000-0005-0000-0000-000056020000}"/>
    <cellStyle name="40% - Accent6 7" xfId="947" xr:uid="{00000000-0005-0000-0000-000057020000}"/>
    <cellStyle name="40% - Accent6 7 2" xfId="948" xr:uid="{00000000-0005-0000-0000-000058020000}"/>
    <cellStyle name="5.nadstr." xfId="62" xr:uid="{00000000-0005-0000-0000-000059020000}"/>
    <cellStyle name="60 % – Poudarek1 2" xfId="63" xr:uid="{00000000-0005-0000-0000-00005A020000}"/>
    <cellStyle name="60 % – Poudarek1 2 2" xfId="950" xr:uid="{00000000-0005-0000-0000-00005B020000}"/>
    <cellStyle name="60 % – Poudarek1 2 3" xfId="949" xr:uid="{00000000-0005-0000-0000-00005C020000}"/>
    <cellStyle name="60 % – Poudarek1 3" xfId="951" xr:uid="{00000000-0005-0000-0000-00005D020000}"/>
    <cellStyle name="60 % – Poudarek2 2" xfId="64" xr:uid="{00000000-0005-0000-0000-00005E020000}"/>
    <cellStyle name="60 % – Poudarek2 2 2" xfId="953" xr:uid="{00000000-0005-0000-0000-00005F020000}"/>
    <cellStyle name="60 % – Poudarek2 2 3" xfId="952" xr:uid="{00000000-0005-0000-0000-000060020000}"/>
    <cellStyle name="60 % – Poudarek2 3" xfId="954" xr:uid="{00000000-0005-0000-0000-000061020000}"/>
    <cellStyle name="60 % – Poudarek3 2" xfId="65" xr:uid="{00000000-0005-0000-0000-000062020000}"/>
    <cellStyle name="60 % – Poudarek3 2 2" xfId="956" xr:uid="{00000000-0005-0000-0000-000063020000}"/>
    <cellStyle name="60 % – Poudarek3 2 3" xfId="957" xr:uid="{00000000-0005-0000-0000-000064020000}"/>
    <cellStyle name="60 % – Poudarek3 2 4" xfId="955" xr:uid="{00000000-0005-0000-0000-000065020000}"/>
    <cellStyle name="60 % – Poudarek3 3" xfId="958" xr:uid="{00000000-0005-0000-0000-000066020000}"/>
    <cellStyle name="60 % – Poudarek4 2" xfId="66" xr:uid="{00000000-0005-0000-0000-000067020000}"/>
    <cellStyle name="60 % – Poudarek4 2 2" xfId="960" xr:uid="{00000000-0005-0000-0000-000068020000}"/>
    <cellStyle name="60 % – Poudarek4 2 3" xfId="961" xr:uid="{00000000-0005-0000-0000-000069020000}"/>
    <cellStyle name="60 % – Poudarek4 2 4" xfId="959" xr:uid="{00000000-0005-0000-0000-00006A020000}"/>
    <cellStyle name="60 % – Poudarek4 3" xfId="962" xr:uid="{00000000-0005-0000-0000-00006B020000}"/>
    <cellStyle name="60 % – Poudarek5 2" xfId="67" xr:uid="{00000000-0005-0000-0000-00006C020000}"/>
    <cellStyle name="60 % – Poudarek5 2 2" xfId="964" xr:uid="{00000000-0005-0000-0000-00006D020000}"/>
    <cellStyle name="60 % – Poudarek5 2 3" xfId="965" xr:uid="{00000000-0005-0000-0000-00006E020000}"/>
    <cellStyle name="60 % – Poudarek5 2 4" xfId="963" xr:uid="{00000000-0005-0000-0000-00006F020000}"/>
    <cellStyle name="60 % – Poudarek5 3" xfId="966" xr:uid="{00000000-0005-0000-0000-000070020000}"/>
    <cellStyle name="60 % – Poudarek6 2" xfId="68" xr:uid="{00000000-0005-0000-0000-000071020000}"/>
    <cellStyle name="60 % – Poudarek6 2 2" xfId="968" xr:uid="{00000000-0005-0000-0000-000072020000}"/>
    <cellStyle name="60 % – Poudarek6 2 3" xfId="969" xr:uid="{00000000-0005-0000-0000-000073020000}"/>
    <cellStyle name="60 % – Poudarek6 2 4" xfId="967" xr:uid="{00000000-0005-0000-0000-000074020000}"/>
    <cellStyle name="60 % – Poudarek6 3" xfId="970" xr:uid="{00000000-0005-0000-0000-000075020000}"/>
    <cellStyle name="60 % – Poudarek6 3 2" xfId="971" xr:uid="{00000000-0005-0000-0000-000076020000}"/>
    <cellStyle name="60% - Accent1" xfId="69" xr:uid="{00000000-0005-0000-0000-000077020000}"/>
    <cellStyle name="60% - Accent1 1" xfId="972" xr:uid="{00000000-0005-0000-0000-000078020000}"/>
    <cellStyle name="60% - Accent1 1 2" xfId="973" xr:uid="{00000000-0005-0000-0000-000079020000}"/>
    <cellStyle name="60% - Accent1 2" xfId="70" xr:uid="{00000000-0005-0000-0000-00007A020000}"/>
    <cellStyle name="60% - Accent1 2 2" xfId="975" xr:uid="{00000000-0005-0000-0000-00007B020000}"/>
    <cellStyle name="60% - Accent1 2 2 2" xfId="976" xr:uid="{00000000-0005-0000-0000-00007C020000}"/>
    <cellStyle name="60% - Accent1 2 2 3" xfId="977" xr:uid="{00000000-0005-0000-0000-00007D020000}"/>
    <cellStyle name="60% - Accent1 2 2 4" xfId="978" xr:uid="{00000000-0005-0000-0000-00007E020000}"/>
    <cellStyle name="60% - Accent1 2 3" xfId="979" xr:uid="{00000000-0005-0000-0000-00007F020000}"/>
    <cellStyle name="60% - Accent1 2 4" xfId="980" xr:uid="{00000000-0005-0000-0000-000080020000}"/>
    <cellStyle name="60% - Accent1 2 5" xfId="981" xr:uid="{00000000-0005-0000-0000-000081020000}"/>
    <cellStyle name="60% - Accent1 2 6" xfId="982" xr:uid="{00000000-0005-0000-0000-000082020000}"/>
    <cellStyle name="60% - Accent1 2 7" xfId="974" xr:uid="{00000000-0005-0000-0000-000083020000}"/>
    <cellStyle name="60% - Accent1 3" xfId="983" xr:uid="{00000000-0005-0000-0000-000084020000}"/>
    <cellStyle name="60% - Accent1 3 2" xfId="984" xr:uid="{00000000-0005-0000-0000-000085020000}"/>
    <cellStyle name="60% - Accent1 3 2 2" xfId="985" xr:uid="{00000000-0005-0000-0000-000086020000}"/>
    <cellStyle name="60% - Accent1 3 2 3" xfId="986" xr:uid="{00000000-0005-0000-0000-000087020000}"/>
    <cellStyle name="60% - Accent1 3 3" xfId="987" xr:uid="{00000000-0005-0000-0000-000088020000}"/>
    <cellStyle name="60% - Accent1 4" xfId="988" xr:uid="{00000000-0005-0000-0000-000089020000}"/>
    <cellStyle name="60% - Accent1 4 2" xfId="989" xr:uid="{00000000-0005-0000-0000-00008A020000}"/>
    <cellStyle name="60% - Accent1 4 3" xfId="990" xr:uid="{00000000-0005-0000-0000-00008B020000}"/>
    <cellStyle name="60% - Accent1 5" xfId="991" xr:uid="{00000000-0005-0000-0000-00008C020000}"/>
    <cellStyle name="60% - Accent1 5 2" xfId="992" xr:uid="{00000000-0005-0000-0000-00008D020000}"/>
    <cellStyle name="60% - Accent1 5 3" xfId="993" xr:uid="{00000000-0005-0000-0000-00008E020000}"/>
    <cellStyle name="60% - Accent1 6" xfId="994" xr:uid="{00000000-0005-0000-0000-00008F020000}"/>
    <cellStyle name="60% - Accent1 6 2" xfId="995" xr:uid="{00000000-0005-0000-0000-000090020000}"/>
    <cellStyle name="60% - Accent1 6 3" xfId="996" xr:uid="{00000000-0005-0000-0000-000091020000}"/>
    <cellStyle name="60% - Accent2" xfId="71" xr:uid="{00000000-0005-0000-0000-000092020000}"/>
    <cellStyle name="60% - Accent2 1" xfId="997" xr:uid="{00000000-0005-0000-0000-000093020000}"/>
    <cellStyle name="60% - Accent2 1 2" xfId="998" xr:uid="{00000000-0005-0000-0000-000094020000}"/>
    <cellStyle name="60% - Accent2 2" xfId="72" xr:uid="{00000000-0005-0000-0000-000095020000}"/>
    <cellStyle name="60% - Accent2 2 2" xfId="1000" xr:uid="{00000000-0005-0000-0000-000096020000}"/>
    <cellStyle name="60% - Accent2 2 2 2" xfId="1001" xr:uid="{00000000-0005-0000-0000-000097020000}"/>
    <cellStyle name="60% - Accent2 2 2 3" xfId="1002" xr:uid="{00000000-0005-0000-0000-000098020000}"/>
    <cellStyle name="60% - Accent2 2 2 4" xfId="1003" xr:uid="{00000000-0005-0000-0000-000099020000}"/>
    <cellStyle name="60% - Accent2 2 3" xfId="1004" xr:uid="{00000000-0005-0000-0000-00009A020000}"/>
    <cellStyle name="60% - Accent2 2 4" xfId="1005" xr:uid="{00000000-0005-0000-0000-00009B020000}"/>
    <cellStyle name="60% - Accent2 2 5" xfId="1006" xr:uid="{00000000-0005-0000-0000-00009C020000}"/>
    <cellStyle name="60% - Accent2 2 6" xfId="1007" xr:uid="{00000000-0005-0000-0000-00009D020000}"/>
    <cellStyle name="60% - Accent2 2 7" xfId="999" xr:uid="{00000000-0005-0000-0000-00009E020000}"/>
    <cellStyle name="60% - Accent2 3" xfId="1008" xr:uid="{00000000-0005-0000-0000-00009F020000}"/>
    <cellStyle name="60% - Accent2 3 2" xfId="1009" xr:uid="{00000000-0005-0000-0000-0000A0020000}"/>
    <cellStyle name="60% - Accent2 3 2 2" xfId="1010" xr:uid="{00000000-0005-0000-0000-0000A1020000}"/>
    <cellStyle name="60% - Accent2 3 2 3" xfId="1011" xr:uid="{00000000-0005-0000-0000-0000A2020000}"/>
    <cellStyle name="60% - Accent2 3 3" xfId="1012" xr:uid="{00000000-0005-0000-0000-0000A3020000}"/>
    <cellStyle name="60% - Accent2 4" xfId="1013" xr:uid="{00000000-0005-0000-0000-0000A4020000}"/>
    <cellStyle name="60% - Accent2 4 2" xfId="1014" xr:uid="{00000000-0005-0000-0000-0000A5020000}"/>
    <cellStyle name="60% - Accent2 4 3" xfId="1015" xr:uid="{00000000-0005-0000-0000-0000A6020000}"/>
    <cellStyle name="60% - Accent2 5" xfId="1016" xr:uid="{00000000-0005-0000-0000-0000A7020000}"/>
    <cellStyle name="60% - Accent2 5 2" xfId="1017" xr:uid="{00000000-0005-0000-0000-0000A8020000}"/>
    <cellStyle name="60% - Accent2 5 3" xfId="1018" xr:uid="{00000000-0005-0000-0000-0000A9020000}"/>
    <cellStyle name="60% - Accent2 6" xfId="1019" xr:uid="{00000000-0005-0000-0000-0000AA020000}"/>
    <cellStyle name="60% - Accent2 6 2" xfId="1020" xr:uid="{00000000-0005-0000-0000-0000AB020000}"/>
    <cellStyle name="60% - Accent2 6 3" xfId="1021" xr:uid="{00000000-0005-0000-0000-0000AC020000}"/>
    <cellStyle name="60% - Accent3" xfId="73" xr:uid="{00000000-0005-0000-0000-0000AD020000}"/>
    <cellStyle name="60% - Accent3 1" xfId="1022" xr:uid="{00000000-0005-0000-0000-0000AE020000}"/>
    <cellStyle name="60% - Accent3 1 2" xfId="1023" xr:uid="{00000000-0005-0000-0000-0000AF020000}"/>
    <cellStyle name="60% - Accent3 2" xfId="74" xr:uid="{00000000-0005-0000-0000-0000B0020000}"/>
    <cellStyle name="60% - Accent3 2 2" xfId="1025" xr:uid="{00000000-0005-0000-0000-0000B1020000}"/>
    <cellStyle name="60% - Accent3 2 2 2" xfId="1026" xr:uid="{00000000-0005-0000-0000-0000B2020000}"/>
    <cellStyle name="60% - Accent3 2 2 3" xfId="1027" xr:uid="{00000000-0005-0000-0000-0000B3020000}"/>
    <cellStyle name="60% - Accent3 2 2 4" xfId="1028" xr:uid="{00000000-0005-0000-0000-0000B4020000}"/>
    <cellStyle name="60% - Accent3 2 3" xfId="1029" xr:uid="{00000000-0005-0000-0000-0000B5020000}"/>
    <cellStyle name="60% - Accent3 2 4" xfId="1030" xr:uid="{00000000-0005-0000-0000-0000B6020000}"/>
    <cellStyle name="60% - Accent3 2 5" xfId="1031" xr:uid="{00000000-0005-0000-0000-0000B7020000}"/>
    <cellStyle name="60% - Accent3 2 6" xfId="1032" xr:uid="{00000000-0005-0000-0000-0000B8020000}"/>
    <cellStyle name="60% - Accent3 2 7" xfId="1024" xr:uid="{00000000-0005-0000-0000-0000B9020000}"/>
    <cellStyle name="60% - Accent3 3" xfId="1033" xr:uid="{00000000-0005-0000-0000-0000BA020000}"/>
    <cellStyle name="60% - Accent3 3 2" xfId="1034" xr:uid="{00000000-0005-0000-0000-0000BB020000}"/>
    <cellStyle name="60% - Accent3 3 2 2" xfId="1035" xr:uid="{00000000-0005-0000-0000-0000BC020000}"/>
    <cellStyle name="60% - Accent3 3 2 3" xfId="1036" xr:uid="{00000000-0005-0000-0000-0000BD020000}"/>
    <cellStyle name="60% - Accent3 3 3" xfId="1037" xr:uid="{00000000-0005-0000-0000-0000BE020000}"/>
    <cellStyle name="60% - Accent3 4" xfId="1038" xr:uid="{00000000-0005-0000-0000-0000BF020000}"/>
    <cellStyle name="60% - Accent3 4 2" xfId="1039" xr:uid="{00000000-0005-0000-0000-0000C0020000}"/>
    <cellStyle name="60% - Accent3 4 3" xfId="1040" xr:uid="{00000000-0005-0000-0000-0000C1020000}"/>
    <cellStyle name="60% - Accent3 5" xfId="1041" xr:uid="{00000000-0005-0000-0000-0000C2020000}"/>
    <cellStyle name="60% - Accent3 5 2" xfId="1042" xr:uid="{00000000-0005-0000-0000-0000C3020000}"/>
    <cellStyle name="60% - Accent3 5 3" xfId="1043" xr:uid="{00000000-0005-0000-0000-0000C4020000}"/>
    <cellStyle name="60% - Accent3 6" xfId="1044" xr:uid="{00000000-0005-0000-0000-0000C5020000}"/>
    <cellStyle name="60% - Accent3 6 2" xfId="1045" xr:uid="{00000000-0005-0000-0000-0000C6020000}"/>
    <cellStyle name="60% - Accent3 6 3" xfId="1046" xr:uid="{00000000-0005-0000-0000-0000C7020000}"/>
    <cellStyle name="60% - Accent4" xfId="75" xr:uid="{00000000-0005-0000-0000-0000C8020000}"/>
    <cellStyle name="60% - Accent4 1" xfId="1047" xr:uid="{00000000-0005-0000-0000-0000C9020000}"/>
    <cellStyle name="60% - Accent4 1 2" xfId="1048" xr:uid="{00000000-0005-0000-0000-0000CA020000}"/>
    <cellStyle name="60% - Accent4 2" xfId="76" xr:uid="{00000000-0005-0000-0000-0000CB020000}"/>
    <cellStyle name="60% - Accent4 2 2" xfId="1050" xr:uid="{00000000-0005-0000-0000-0000CC020000}"/>
    <cellStyle name="60% - Accent4 2 2 2" xfId="1051" xr:uid="{00000000-0005-0000-0000-0000CD020000}"/>
    <cellStyle name="60% - Accent4 2 2 3" xfId="1052" xr:uid="{00000000-0005-0000-0000-0000CE020000}"/>
    <cellStyle name="60% - Accent4 2 2 4" xfId="1053" xr:uid="{00000000-0005-0000-0000-0000CF020000}"/>
    <cellStyle name="60% - Accent4 2 3" xfId="1054" xr:uid="{00000000-0005-0000-0000-0000D0020000}"/>
    <cellStyle name="60% - Accent4 2 4" xfId="1055" xr:uid="{00000000-0005-0000-0000-0000D1020000}"/>
    <cellStyle name="60% - Accent4 2 5" xfId="1056" xr:uid="{00000000-0005-0000-0000-0000D2020000}"/>
    <cellStyle name="60% - Accent4 2 6" xfId="1057" xr:uid="{00000000-0005-0000-0000-0000D3020000}"/>
    <cellStyle name="60% - Accent4 2 7" xfId="1049" xr:uid="{00000000-0005-0000-0000-0000D4020000}"/>
    <cellStyle name="60% - Accent4 3" xfId="1058" xr:uid="{00000000-0005-0000-0000-0000D5020000}"/>
    <cellStyle name="60% - Accent4 3 2" xfId="1059" xr:uid="{00000000-0005-0000-0000-0000D6020000}"/>
    <cellStyle name="60% - Accent4 3 2 2" xfId="1060" xr:uid="{00000000-0005-0000-0000-0000D7020000}"/>
    <cellStyle name="60% - Accent4 3 2 3" xfId="1061" xr:uid="{00000000-0005-0000-0000-0000D8020000}"/>
    <cellStyle name="60% - Accent4 3 3" xfId="1062" xr:uid="{00000000-0005-0000-0000-0000D9020000}"/>
    <cellStyle name="60% - Accent4 4" xfId="1063" xr:uid="{00000000-0005-0000-0000-0000DA020000}"/>
    <cellStyle name="60% - Accent4 4 2" xfId="1064" xr:uid="{00000000-0005-0000-0000-0000DB020000}"/>
    <cellStyle name="60% - Accent4 4 3" xfId="1065" xr:uid="{00000000-0005-0000-0000-0000DC020000}"/>
    <cellStyle name="60% - Accent4 5" xfId="1066" xr:uid="{00000000-0005-0000-0000-0000DD020000}"/>
    <cellStyle name="60% - Accent4 5 2" xfId="1067" xr:uid="{00000000-0005-0000-0000-0000DE020000}"/>
    <cellStyle name="60% - Accent4 5 3" xfId="1068" xr:uid="{00000000-0005-0000-0000-0000DF020000}"/>
    <cellStyle name="60% - Accent4 6" xfId="1069" xr:uid="{00000000-0005-0000-0000-0000E0020000}"/>
    <cellStyle name="60% - Accent4 6 2" xfId="1070" xr:uid="{00000000-0005-0000-0000-0000E1020000}"/>
    <cellStyle name="60% - Accent4 6 3" xfId="1071" xr:uid="{00000000-0005-0000-0000-0000E2020000}"/>
    <cellStyle name="60% - Accent5" xfId="77" xr:uid="{00000000-0005-0000-0000-0000E3020000}"/>
    <cellStyle name="60% - Accent5 1" xfId="1072" xr:uid="{00000000-0005-0000-0000-0000E4020000}"/>
    <cellStyle name="60% - Accent5 1 2" xfId="1073" xr:uid="{00000000-0005-0000-0000-0000E5020000}"/>
    <cellStyle name="60% - Accent5 2" xfId="78" xr:uid="{00000000-0005-0000-0000-0000E6020000}"/>
    <cellStyle name="60% - Accent5 2 2" xfId="1075" xr:uid="{00000000-0005-0000-0000-0000E7020000}"/>
    <cellStyle name="60% - Accent5 2 2 2" xfId="1076" xr:uid="{00000000-0005-0000-0000-0000E8020000}"/>
    <cellStyle name="60% - Accent5 2 2 3" xfId="1077" xr:uid="{00000000-0005-0000-0000-0000E9020000}"/>
    <cellStyle name="60% - Accent5 2 2 4" xfId="1078" xr:uid="{00000000-0005-0000-0000-0000EA020000}"/>
    <cellStyle name="60% - Accent5 2 3" xfId="1079" xr:uid="{00000000-0005-0000-0000-0000EB020000}"/>
    <cellStyle name="60% - Accent5 2 4" xfId="1080" xr:uid="{00000000-0005-0000-0000-0000EC020000}"/>
    <cellStyle name="60% - Accent5 2 5" xfId="1081" xr:uid="{00000000-0005-0000-0000-0000ED020000}"/>
    <cellStyle name="60% - Accent5 2 6" xfId="1082" xr:uid="{00000000-0005-0000-0000-0000EE020000}"/>
    <cellStyle name="60% - Accent5 2 7" xfId="1074" xr:uid="{00000000-0005-0000-0000-0000EF020000}"/>
    <cellStyle name="60% - Accent5 3" xfId="1083" xr:uid="{00000000-0005-0000-0000-0000F0020000}"/>
    <cellStyle name="60% - Accent5 3 2" xfId="1084" xr:uid="{00000000-0005-0000-0000-0000F1020000}"/>
    <cellStyle name="60% - Accent5 3 2 2" xfId="1085" xr:uid="{00000000-0005-0000-0000-0000F2020000}"/>
    <cellStyle name="60% - Accent5 3 2 3" xfId="1086" xr:uid="{00000000-0005-0000-0000-0000F3020000}"/>
    <cellStyle name="60% - Accent5 3 3" xfId="1087" xr:uid="{00000000-0005-0000-0000-0000F4020000}"/>
    <cellStyle name="60% - Accent5 4" xfId="1088" xr:uid="{00000000-0005-0000-0000-0000F5020000}"/>
    <cellStyle name="60% - Accent5 4 2" xfId="1089" xr:uid="{00000000-0005-0000-0000-0000F6020000}"/>
    <cellStyle name="60% - Accent5 4 3" xfId="1090" xr:uid="{00000000-0005-0000-0000-0000F7020000}"/>
    <cellStyle name="60% - Accent5 5" xfId="1091" xr:uid="{00000000-0005-0000-0000-0000F8020000}"/>
    <cellStyle name="60% - Accent5 5 2" xfId="1092" xr:uid="{00000000-0005-0000-0000-0000F9020000}"/>
    <cellStyle name="60% - Accent5 5 3" xfId="1093" xr:uid="{00000000-0005-0000-0000-0000FA020000}"/>
    <cellStyle name="60% - Accent5 6" xfId="1094" xr:uid="{00000000-0005-0000-0000-0000FB020000}"/>
    <cellStyle name="60% - Accent5 6 2" xfId="1095" xr:uid="{00000000-0005-0000-0000-0000FC020000}"/>
    <cellStyle name="60% - Accent5 6 3" xfId="1096" xr:uid="{00000000-0005-0000-0000-0000FD020000}"/>
    <cellStyle name="60% - Accent6" xfId="79" xr:uid="{00000000-0005-0000-0000-0000FE020000}"/>
    <cellStyle name="60% - Accent6 1" xfId="1097" xr:uid="{00000000-0005-0000-0000-0000FF020000}"/>
    <cellStyle name="60% - Accent6 2" xfId="80" xr:uid="{00000000-0005-0000-0000-000000030000}"/>
    <cellStyle name="60% - Accent6 2 2" xfId="1099" xr:uid="{00000000-0005-0000-0000-000001030000}"/>
    <cellStyle name="60% - Accent6 2 2 2" xfId="1100" xr:uid="{00000000-0005-0000-0000-000002030000}"/>
    <cellStyle name="60% - Accent6 2 2 3" xfId="1101" xr:uid="{00000000-0005-0000-0000-000003030000}"/>
    <cellStyle name="60% - Accent6 2 3" xfId="1102" xr:uid="{00000000-0005-0000-0000-000004030000}"/>
    <cellStyle name="60% - Accent6 2 4" xfId="1103" xr:uid="{00000000-0005-0000-0000-000005030000}"/>
    <cellStyle name="60% - Accent6 2 5" xfId="1104" xr:uid="{00000000-0005-0000-0000-000006030000}"/>
    <cellStyle name="60% - Accent6 2 6" xfId="1105" xr:uid="{00000000-0005-0000-0000-000007030000}"/>
    <cellStyle name="60% - Accent6 2 7" xfId="1098" xr:uid="{00000000-0005-0000-0000-000008030000}"/>
    <cellStyle name="60% - Accent6 3" xfId="1106" xr:uid="{00000000-0005-0000-0000-000009030000}"/>
    <cellStyle name="60% - Accent6 3 2" xfId="1107" xr:uid="{00000000-0005-0000-0000-00000A030000}"/>
    <cellStyle name="60% - Accent6 3 2 2" xfId="1108" xr:uid="{00000000-0005-0000-0000-00000B030000}"/>
    <cellStyle name="60% - Accent6 3 3" xfId="1109" xr:uid="{00000000-0005-0000-0000-00000C030000}"/>
    <cellStyle name="60% - Accent6 4" xfId="1110" xr:uid="{00000000-0005-0000-0000-00000D030000}"/>
    <cellStyle name="60% - Accent6 4 2" xfId="1111" xr:uid="{00000000-0005-0000-0000-00000E030000}"/>
    <cellStyle name="60% - Accent6 5" xfId="1112" xr:uid="{00000000-0005-0000-0000-00000F030000}"/>
    <cellStyle name="60% - Accent6 5 2" xfId="1113" xr:uid="{00000000-0005-0000-0000-000010030000}"/>
    <cellStyle name="60% - Accent6 6" xfId="1114" xr:uid="{00000000-0005-0000-0000-000011030000}"/>
    <cellStyle name="60% - Accent6 6 2" xfId="1115" xr:uid="{00000000-0005-0000-0000-000012030000}"/>
    <cellStyle name="A1_NASLOV" xfId="81" xr:uid="{00000000-0005-0000-0000-000013030000}"/>
    <cellStyle name="AA_Middle_post." xfId="82" xr:uid="{00000000-0005-0000-0000-000014030000}"/>
    <cellStyle name="Accent1" xfId="83" xr:uid="{00000000-0005-0000-0000-000015030000}"/>
    <cellStyle name="Accent1 - 20%" xfId="1117" xr:uid="{00000000-0005-0000-0000-000016030000}"/>
    <cellStyle name="Accent1 - 20% 2" xfId="1118" xr:uid="{00000000-0005-0000-0000-000017030000}"/>
    <cellStyle name="Accent1 - 40%" xfId="1119" xr:uid="{00000000-0005-0000-0000-000018030000}"/>
    <cellStyle name="Accent1 - 40% 2" xfId="1120" xr:uid="{00000000-0005-0000-0000-000019030000}"/>
    <cellStyle name="Accent1 - 60%" xfId="1121" xr:uid="{00000000-0005-0000-0000-00001A030000}"/>
    <cellStyle name="Accent1 - 60% 2" xfId="1122" xr:uid="{00000000-0005-0000-0000-00001B030000}"/>
    <cellStyle name="Accent1 1" xfId="1123" xr:uid="{00000000-0005-0000-0000-00001C030000}"/>
    <cellStyle name="Accent1 1 2" xfId="1124" xr:uid="{00000000-0005-0000-0000-00001D030000}"/>
    <cellStyle name="Accent1 10" xfId="1125" xr:uid="{00000000-0005-0000-0000-00001E030000}"/>
    <cellStyle name="Accent1 10 2" xfId="1126" xr:uid="{00000000-0005-0000-0000-00001F030000}"/>
    <cellStyle name="Accent1 11" xfId="1127" xr:uid="{00000000-0005-0000-0000-000020030000}"/>
    <cellStyle name="Accent1 11 2" xfId="1128" xr:uid="{00000000-0005-0000-0000-000021030000}"/>
    <cellStyle name="Accent1 12" xfId="1129" xr:uid="{00000000-0005-0000-0000-000022030000}"/>
    <cellStyle name="Accent1 12 2" xfId="1130" xr:uid="{00000000-0005-0000-0000-000023030000}"/>
    <cellStyle name="Accent1 13" xfId="1131" xr:uid="{00000000-0005-0000-0000-000024030000}"/>
    <cellStyle name="Accent1 14" xfId="1132" xr:uid="{00000000-0005-0000-0000-000025030000}"/>
    <cellStyle name="Accent1 14 2" xfId="1133" xr:uid="{00000000-0005-0000-0000-000026030000}"/>
    <cellStyle name="Accent1 15" xfId="1134" xr:uid="{00000000-0005-0000-0000-000027030000}"/>
    <cellStyle name="Accent1 16" xfId="1135" xr:uid="{00000000-0005-0000-0000-000028030000}"/>
    <cellStyle name="Accent1 17" xfId="1136" xr:uid="{00000000-0005-0000-0000-000029030000}"/>
    <cellStyle name="Accent1 17 2" xfId="1137" xr:uid="{00000000-0005-0000-0000-00002A030000}"/>
    <cellStyle name="Accent1 18" xfId="1138" xr:uid="{00000000-0005-0000-0000-00002B030000}"/>
    <cellStyle name="Accent1 19" xfId="1139" xr:uid="{00000000-0005-0000-0000-00002C030000}"/>
    <cellStyle name="Accent1 2" xfId="1140" xr:uid="{00000000-0005-0000-0000-00002D030000}"/>
    <cellStyle name="Accent1 2 2" xfId="1141" xr:uid="{00000000-0005-0000-0000-00002E030000}"/>
    <cellStyle name="Accent1 2 2 2" xfId="1142" xr:uid="{00000000-0005-0000-0000-00002F030000}"/>
    <cellStyle name="Accent1 2 2 3" xfId="1143" xr:uid="{00000000-0005-0000-0000-000030030000}"/>
    <cellStyle name="Accent1 2 2 4" xfId="1144" xr:uid="{00000000-0005-0000-0000-000031030000}"/>
    <cellStyle name="Accent1 2 3" xfId="1145" xr:uid="{00000000-0005-0000-0000-000032030000}"/>
    <cellStyle name="Accent1 2 4" xfId="1146" xr:uid="{00000000-0005-0000-0000-000033030000}"/>
    <cellStyle name="Accent1 2 5" xfId="1147" xr:uid="{00000000-0005-0000-0000-000034030000}"/>
    <cellStyle name="Accent1 2 6" xfId="1148" xr:uid="{00000000-0005-0000-0000-000035030000}"/>
    <cellStyle name="Accent1 20" xfId="1149" xr:uid="{00000000-0005-0000-0000-000036030000}"/>
    <cellStyle name="Accent1 21" xfId="1150" xr:uid="{00000000-0005-0000-0000-000037030000}"/>
    <cellStyle name="Accent1 22" xfId="1151" xr:uid="{00000000-0005-0000-0000-000038030000}"/>
    <cellStyle name="Accent1 23" xfId="1116" xr:uid="{00000000-0005-0000-0000-000039030000}"/>
    <cellStyle name="Accent1 24" xfId="3897" xr:uid="{00000000-0005-0000-0000-00003A030000}"/>
    <cellStyle name="Accent1 25" xfId="3916" xr:uid="{00000000-0005-0000-0000-00003B030000}"/>
    <cellStyle name="Accent1 26" xfId="3896" xr:uid="{00000000-0005-0000-0000-00003C030000}"/>
    <cellStyle name="Accent1 3" xfId="1152" xr:uid="{00000000-0005-0000-0000-00003D030000}"/>
    <cellStyle name="Accent1 3 2" xfId="1153" xr:uid="{00000000-0005-0000-0000-00003E030000}"/>
    <cellStyle name="Accent1 3 2 2" xfId="1154" xr:uid="{00000000-0005-0000-0000-00003F030000}"/>
    <cellStyle name="Accent1 3 2 3" xfId="1155" xr:uid="{00000000-0005-0000-0000-000040030000}"/>
    <cellStyle name="Accent1 3 3" xfId="1156" xr:uid="{00000000-0005-0000-0000-000041030000}"/>
    <cellStyle name="Accent1 4" xfId="1157" xr:uid="{00000000-0005-0000-0000-000042030000}"/>
    <cellStyle name="Accent1 4 2" xfId="1158" xr:uid="{00000000-0005-0000-0000-000043030000}"/>
    <cellStyle name="Accent1 4 2 2" xfId="1159" xr:uid="{00000000-0005-0000-0000-000044030000}"/>
    <cellStyle name="Accent1 4 2 3" xfId="1160" xr:uid="{00000000-0005-0000-0000-000045030000}"/>
    <cellStyle name="Accent1 4 3" xfId="1161" xr:uid="{00000000-0005-0000-0000-000046030000}"/>
    <cellStyle name="Accent1 5" xfId="1162" xr:uid="{00000000-0005-0000-0000-000047030000}"/>
    <cellStyle name="Accent1 5 2" xfId="1163" xr:uid="{00000000-0005-0000-0000-000048030000}"/>
    <cellStyle name="Accent1 5 2 2" xfId="1164" xr:uid="{00000000-0005-0000-0000-000049030000}"/>
    <cellStyle name="Accent1 5 2 3" xfId="1165" xr:uid="{00000000-0005-0000-0000-00004A030000}"/>
    <cellStyle name="Accent1 5 3" xfId="1166" xr:uid="{00000000-0005-0000-0000-00004B030000}"/>
    <cellStyle name="Accent1 6" xfId="1167" xr:uid="{00000000-0005-0000-0000-00004C030000}"/>
    <cellStyle name="Accent1 6 2" xfId="1168" xr:uid="{00000000-0005-0000-0000-00004D030000}"/>
    <cellStyle name="Accent1 6 2 2" xfId="1169" xr:uid="{00000000-0005-0000-0000-00004E030000}"/>
    <cellStyle name="Accent1 6 2 3" xfId="1170" xr:uid="{00000000-0005-0000-0000-00004F030000}"/>
    <cellStyle name="Accent1 6 3" xfId="1171" xr:uid="{00000000-0005-0000-0000-000050030000}"/>
    <cellStyle name="Accent1 6 3 2" xfId="1172" xr:uid="{00000000-0005-0000-0000-000051030000}"/>
    <cellStyle name="Accent1 6 4" xfId="1173" xr:uid="{00000000-0005-0000-0000-000052030000}"/>
    <cellStyle name="Accent1 7" xfId="1174" xr:uid="{00000000-0005-0000-0000-000053030000}"/>
    <cellStyle name="Accent1 7 2" xfId="1175" xr:uid="{00000000-0005-0000-0000-000054030000}"/>
    <cellStyle name="Accent1 7 3" xfId="1176" xr:uid="{00000000-0005-0000-0000-000055030000}"/>
    <cellStyle name="Accent1 8" xfId="1177" xr:uid="{00000000-0005-0000-0000-000056030000}"/>
    <cellStyle name="Accent1 8 2" xfId="1178" xr:uid="{00000000-0005-0000-0000-000057030000}"/>
    <cellStyle name="Accent1 9" xfId="1179" xr:uid="{00000000-0005-0000-0000-000058030000}"/>
    <cellStyle name="Accent1 9 2" xfId="1180" xr:uid="{00000000-0005-0000-0000-000059030000}"/>
    <cellStyle name="Accent2" xfId="84" xr:uid="{00000000-0005-0000-0000-00005A030000}"/>
    <cellStyle name="Accent2 - 20%" xfId="1182" xr:uid="{00000000-0005-0000-0000-00005B030000}"/>
    <cellStyle name="Accent2 - 20% 2" xfId="1183" xr:uid="{00000000-0005-0000-0000-00005C030000}"/>
    <cellStyle name="Accent2 - 40%" xfId="1184" xr:uid="{00000000-0005-0000-0000-00005D030000}"/>
    <cellStyle name="Accent2 - 40% 2" xfId="1185" xr:uid="{00000000-0005-0000-0000-00005E030000}"/>
    <cellStyle name="Accent2 - 60%" xfId="1186" xr:uid="{00000000-0005-0000-0000-00005F030000}"/>
    <cellStyle name="Accent2 - 60% 2" xfId="1187" xr:uid="{00000000-0005-0000-0000-000060030000}"/>
    <cellStyle name="Accent2 1" xfId="1188" xr:uid="{00000000-0005-0000-0000-000061030000}"/>
    <cellStyle name="Accent2 1 2" xfId="1189" xr:uid="{00000000-0005-0000-0000-000062030000}"/>
    <cellStyle name="Accent2 10" xfId="1190" xr:uid="{00000000-0005-0000-0000-000063030000}"/>
    <cellStyle name="Accent2 10 2" xfId="1191" xr:uid="{00000000-0005-0000-0000-000064030000}"/>
    <cellStyle name="Accent2 11" xfId="1192" xr:uid="{00000000-0005-0000-0000-000065030000}"/>
    <cellStyle name="Accent2 11 2" xfId="1193" xr:uid="{00000000-0005-0000-0000-000066030000}"/>
    <cellStyle name="Accent2 12" xfId="1194" xr:uid="{00000000-0005-0000-0000-000067030000}"/>
    <cellStyle name="Accent2 12 2" xfId="1195" xr:uid="{00000000-0005-0000-0000-000068030000}"/>
    <cellStyle name="Accent2 13" xfId="1196" xr:uid="{00000000-0005-0000-0000-000069030000}"/>
    <cellStyle name="Accent2 14" xfId="1197" xr:uid="{00000000-0005-0000-0000-00006A030000}"/>
    <cellStyle name="Accent2 14 2" xfId="1198" xr:uid="{00000000-0005-0000-0000-00006B030000}"/>
    <cellStyle name="Accent2 15" xfId="1199" xr:uid="{00000000-0005-0000-0000-00006C030000}"/>
    <cellStyle name="Accent2 16" xfId="1200" xr:uid="{00000000-0005-0000-0000-00006D030000}"/>
    <cellStyle name="Accent2 17" xfId="1201" xr:uid="{00000000-0005-0000-0000-00006E030000}"/>
    <cellStyle name="Accent2 17 2" xfId="1202" xr:uid="{00000000-0005-0000-0000-00006F030000}"/>
    <cellStyle name="Accent2 18" xfId="1203" xr:uid="{00000000-0005-0000-0000-000070030000}"/>
    <cellStyle name="Accent2 19" xfId="1204" xr:uid="{00000000-0005-0000-0000-000071030000}"/>
    <cellStyle name="Accent2 2" xfId="1205" xr:uid="{00000000-0005-0000-0000-000072030000}"/>
    <cellStyle name="Accent2 2 2" xfId="1206" xr:uid="{00000000-0005-0000-0000-000073030000}"/>
    <cellStyle name="Accent2 2 2 2" xfId="1207" xr:uid="{00000000-0005-0000-0000-000074030000}"/>
    <cellStyle name="Accent2 2 2 3" xfId="1208" xr:uid="{00000000-0005-0000-0000-000075030000}"/>
    <cellStyle name="Accent2 2 2 4" xfId="1209" xr:uid="{00000000-0005-0000-0000-000076030000}"/>
    <cellStyle name="Accent2 2 3" xfId="1210" xr:uid="{00000000-0005-0000-0000-000077030000}"/>
    <cellStyle name="Accent2 2 4" xfId="1211" xr:uid="{00000000-0005-0000-0000-000078030000}"/>
    <cellStyle name="Accent2 2 5" xfId="1212" xr:uid="{00000000-0005-0000-0000-000079030000}"/>
    <cellStyle name="Accent2 2 6" xfId="1213" xr:uid="{00000000-0005-0000-0000-00007A030000}"/>
    <cellStyle name="Accent2 20" xfId="1214" xr:uid="{00000000-0005-0000-0000-00007B030000}"/>
    <cellStyle name="Accent2 21" xfId="1215" xr:uid="{00000000-0005-0000-0000-00007C030000}"/>
    <cellStyle name="Accent2 22" xfId="1216" xr:uid="{00000000-0005-0000-0000-00007D030000}"/>
    <cellStyle name="Accent2 23" xfId="1181" xr:uid="{00000000-0005-0000-0000-00007E030000}"/>
    <cellStyle name="Accent2 24" xfId="3899" xr:uid="{00000000-0005-0000-0000-00007F030000}"/>
    <cellStyle name="Accent2 25" xfId="3915" xr:uid="{00000000-0005-0000-0000-000080030000}"/>
    <cellStyle name="Accent2 26" xfId="3898" xr:uid="{00000000-0005-0000-0000-000081030000}"/>
    <cellStyle name="Accent2 3" xfId="1217" xr:uid="{00000000-0005-0000-0000-000082030000}"/>
    <cellStyle name="Accent2 3 2" xfId="1218" xr:uid="{00000000-0005-0000-0000-000083030000}"/>
    <cellStyle name="Accent2 3 2 2" xfId="1219" xr:uid="{00000000-0005-0000-0000-000084030000}"/>
    <cellStyle name="Accent2 3 2 3" xfId="1220" xr:uid="{00000000-0005-0000-0000-000085030000}"/>
    <cellStyle name="Accent2 3 3" xfId="1221" xr:uid="{00000000-0005-0000-0000-000086030000}"/>
    <cellStyle name="Accent2 4" xfId="1222" xr:uid="{00000000-0005-0000-0000-000087030000}"/>
    <cellStyle name="Accent2 4 2" xfId="1223" xr:uid="{00000000-0005-0000-0000-000088030000}"/>
    <cellStyle name="Accent2 4 2 2" xfId="1224" xr:uid="{00000000-0005-0000-0000-000089030000}"/>
    <cellStyle name="Accent2 4 2 3" xfId="1225" xr:uid="{00000000-0005-0000-0000-00008A030000}"/>
    <cellStyle name="Accent2 4 3" xfId="1226" xr:uid="{00000000-0005-0000-0000-00008B030000}"/>
    <cellStyle name="Accent2 5" xfId="1227" xr:uid="{00000000-0005-0000-0000-00008C030000}"/>
    <cellStyle name="Accent2 5 2" xfId="1228" xr:uid="{00000000-0005-0000-0000-00008D030000}"/>
    <cellStyle name="Accent2 5 2 2" xfId="1229" xr:uid="{00000000-0005-0000-0000-00008E030000}"/>
    <cellStyle name="Accent2 5 2 3" xfId="1230" xr:uid="{00000000-0005-0000-0000-00008F030000}"/>
    <cellStyle name="Accent2 5 3" xfId="1231" xr:uid="{00000000-0005-0000-0000-000090030000}"/>
    <cellStyle name="Accent2 6" xfId="1232" xr:uid="{00000000-0005-0000-0000-000091030000}"/>
    <cellStyle name="Accent2 6 2" xfId="1233" xr:uid="{00000000-0005-0000-0000-000092030000}"/>
    <cellStyle name="Accent2 6 2 2" xfId="1234" xr:uid="{00000000-0005-0000-0000-000093030000}"/>
    <cellStyle name="Accent2 6 2 3" xfId="1235" xr:uid="{00000000-0005-0000-0000-000094030000}"/>
    <cellStyle name="Accent2 6 3" xfId="1236" xr:uid="{00000000-0005-0000-0000-000095030000}"/>
    <cellStyle name="Accent2 6 3 2" xfId="1237" xr:uid="{00000000-0005-0000-0000-000096030000}"/>
    <cellStyle name="Accent2 6 4" xfId="1238" xr:uid="{00000000-0005-0000-0000-000097030000}"/>
    <cellStyle name="Accent2 7" xfId="1239" xr:uid="{00000000-0005-0000-0000-000098030000}"/>
    <cellStyle name="Accent2 7 2" xfId="1240" xr:uid="{00000000-0005-0000-0000-000099030000}"/>
    <cellStyle name="Accent2 7 3" xfId="1241" xr:uid="{00000000-0005-0000-0000-00009A030000}"/>
    <cellStyle name="Accent2 8" xfId="1242" xr:uid="{00000000-0005-0000-0000-00009B030000}"/>
    <cellStyle name="Accent2 8 2" xfId="1243" xr:uid="{00000000-0005-0000-0000-00009C030000}"/>
    <cellStyle name="Accent2 9" xfId="1244" xr:uid="{00000000-0005-0000-0000-00009D030000}"/>
    <cellStyle name="Accent2 9 2" xfId="1245" xr:uid="{00000000-0005-0000-0000-00009E030000}"/>
    <cellStyle name="Accent3" xfId="85" xr:uid="{00000000-0005-0000-0000-00009F030000}"/>
    <cellStyle name="Accent3 - 20%" xfId="1247" xr:uid="{00000000-0005-0000-0000-0000A0030000}"/>
    <cellStyle name="Accent3 - 20% 2" xfId="1248" xr:uid="{00000000-0005-0000-0000-0000A1030000}"/>
    <cellStyle name="Accent3 - 40%" xfId="1249" xr:uid="{00000000-0005-0000-0000-0000A2030000}"/>
    <cellStyle name="Accent3 - 40% 2" xfId="1250" xr:uid="{00000000-0005-0000-0000-0000A3030000}"/>
    <cellStyle name="Accent3 - 60%" xfId="1251" xr:uid="{00000000-0005-0000-0000-0000A4030000}"/>
    <cellStyle name="Accent3 - 60% 2" xfId="1252" xr:uid="{00000000-0005-0000-0000-0000A5030000}"/>
    <cellStyle name="Accent3 1" xfId="1253" xr:uid="{00000000-0005-0000-0000-0000A6030000}"/>
    <cellStyle name="Accent3 1 2" xfId="1254" xr:uid="{00000000-0005-0000-0000-0000A7030000}"/>
    <cellStyle name="Accent3 10" xfId="1255" xr:uid="{00000000-0005-0000-0000-0000A8030000}"/>
    <cellStyle name="Accent3 10 2" xfId="1256" xr:uid="{00000000-0005-0000-0000-0000A9030000}"/>
    <cellStyle name="Accent3 11" xfId="1257" xr:uid="{00000000-0005-0000-0000-0000AA030000}"/>
    <cellStyle name="Accent3 11 2" xfId="1258" xr:uid="{00000000-0005-0000-0000-0000AB030000}"/>
    <cellStyle name="Accent3 12" xfId="1259" xr:uid="{00000000-0005-0000-0000-0000AC030000}"/>
    <cellStyle name="Accent3 12 2" xfId="1260" xr:uid="{00000000-0005-0000-0000-0000AD030000}"/>
    <cellStyle name="Accent3 13" xfId="1261" xr:uid="{00000000-0005-0000-0000-0000AE030000}"/>
    <cellStyle name="Accent3 14" xfId="1262" xr:uid="{00000000-0005-0000-0000-0000AF030000}"/>
    <cellStyle name="Accent3 14 2" xfId="1263" xr:uid="{00000000-0005-0000-0000-0000B0030000}"/>
    <cellStyle name="Accent3 15" xfId="1264" xr:uid="{00000000-0005-0000-0000-0000B1030000}"/>
    <cellStyle name="Accent3 16" xfId="1265" xr:uid="{00000000-0005-0000-0000-0000B2030000}"/>
    <cellStyle name="Accent3 17" xfId="1266" xr:uid="{00000000-0005-0000-0000-0000B3030000}"/>
    <cellStyle name="Accent3 17 2" xfId="1267" xr:uid="{00000000-0005-0000-0000-0000B4030000}"/>
    <cellStyle name="Accent3 18" xfId="1268" xr:uid="{00000000-0005-0000-0000-0000B5030000}"/>
    <cellStyle name="Accent3 19" xfId="1269" xr:uid="{00000000-0005-0000-0000-0000B6030000}"/>
    <cellStyle name="Accent3 2" xfId="1270" xr:uid="{00000000-0005-0000-0000-0000B7030000}"/>
    <cellStyle name="Accent3 2 2" xfId="1271" xr:uid="{00000000-0005-0000-0000-0000B8030000}"/>
    <cellStyle name="Accent3 2 2 2" xfId="1272" xr:uid="{00000000-0005-0000-0000-0000B9030000}"/>
    <cellStyle name="Accent3 2 2 3" xfId="1273" xr:uid="{00000000-0005-0000-0000-0000BA030000}"/>
    <cellStyle name="Accent3 2 2 4" xfId="1274" xr:uid="{00000000-0005-0000-0000-0000BB030000}"/>
    <cellStyle name="Accent3 2 3" xfId="1275" xr:uid="{00000000-0005-0000-0000-0000BC030000}"/>
    <cellStyle name="Accent3 2 4" xfId="1276" xr:uid="{00000000-0005-0000-0000-0000BD030000}"/>
    <cellStyle name="Accent3 2 5" xfId="1277" xr:uid="{00000000-0005-0000-0000-0000BE030000}"/>
    <cellStyle name="Accent3 2 6" xfId="1278" xr:uid="{00000000-0005-0000-0000-0000BF030000}"/>
    <cellStyle name="Accent3 20" xfId="1279" xr:uid="{00000000-0005-0000-0000-0000C0030000}"/>
    <cellStyle name="Accent3 21" xfId="1280" xr:uid="{00000000-0005-0000-0000-0000C1030000}"/>
    <cellStyle name="Accent3 22" xfId="1281" xr:uid="{00000000-0005-0000-0000-0000C2030000}"/>
    <cellStyle name="Accent3 23" xfId="1246" xr:uid="{00000000-0005-0000-0000-0000C3030000}"/>
    <cellStyle name="Accent3 24" xfId="3901" xr:uid="{00000000-0005-0000-0000-0000C4030000}"/>
    <cellStyle name="Accent3 25" xfId="3914" xr:uid="{00000000-0005-0000-0000-0000C5030000}"/>
    <cellStyle name="Accent3 26" xfId="3900" xr:uid="{00000000-0005-0000-0000-0000C6030000}"/>
    <cellStyle name="Accent3 3" xfId="1282" xr:uid="{00000000-0005-0000-0000-0000C7030000}"/>
    <cellStyle name="Accent3 3 2" xfId="1283" xr:uid="{00000000-0005-0000-0000-0000C8030000}"/>
    <cellStyle name="Accent3 3 2 2" xfId="1284" xr:uid="{00000000-0005-0000-0000-0000C9030000}"/>
    <cellStyle name="Accent3 3 2 3" xfId="1285" xr:uid="{00000000-0005-0000-0000-0000CA030000}"/>
    <cellStyle name="Accent3 3 3" xfId="1286" xr:uid="{00000000-0005-0000-0000-0000CB030000}"/>
    <cellStyle name="Accent3 4" xfId="1287" xr:uid="{00000000-0005-0000-0000-0000CC030000}"/>
    <cellStyle name="Accent3 4 2" xfId="1288" xr:uid="{00000000-0005-0000-0000-0000CD030000}"/>
    <cellStyle name="Accent3 4 2 2" xfId="1289" xr:uid="{00000000-0005-0000-0000-0000CE030000}"/>
    <cellStyle name="Accent3 4 2 3" xfId="1290" xr:uid="{00000000-0005-0000-0000-0000CF030000}"/>
    <cellStyle name="Accent3 4 3" xfId="1291" xr:uid="{00000000-0005-0000-0000-0000D0030000}"/>
    <cellStyle name="Accent3 5" xfId="1292" xr:uid="{00000000-0005-0000-0000-0000D1030000}"/>
    <cellStyle name="Accent3 5 2" xfId="1293" xr:uid="{00000000-0005-0000-0000-0000D2030000}"/>
    <cellStyle name="Accent3 5 2 2" xfId="1294" xr:uid="{00000000-0005-0000-0000-0000D3030000}"/>
    <cellStyle name="Accent3 5 2 3" xfId="1295" xr:uid="{00000000-0005-0000-0000-0000D4030000}"/>
    <cellStyle name="Accent3 5 3" xfId="1296" xr:uid="{00000000-0005-0000-0000-0000D5030000}"/>
    <cellStyle name="Accent3 6" xfId="1297" xr:uid="{00000000-0005-0000-0000-0000D6030000}"/>
    <cellStyle name="Accent3 6 2" xfId="1298" xr:uid="{00000000-0005-0000-0000-0000D7030000}"/>
    <cellStyle name="Accent3 6 2 2" xfId="1299" xr:uid="{00000000-0005-0000-0000-0000D8030000}"/>
    <cellStyle name="Accent3 6 2 3" xfId="1300" xr:uid="{00000000-0005-0000-0000-0000D9030000}"/>
    <cellStyle name="Accent3 6 3" xfId="1301" xr:uid="{00000000-0005-0000-0000-0000DA030000}"/>
    <cellStyle name="Accent3 6 3 2" xfId="1302" xr:uid="{00000000-0005-0000-0000-0000DB030000}"/>
    <cellStyle name="Accent3 6 4" xfId="1303" xr:uid="{00000000-0005-0000-0000-0000DC030000}"/>
    <cellStyle name="Accent3 7" xfId="1304" xr:uid="{00000000-0005-0000-0000-0000DD030000}"/>
    <cellStyle name="Accent3 7 2" xfId="1305" xr:uid="{00000000-0005-0000-0000-0000DE030000}"/>
    <cellStyle name="Accent3 7 3" xfId="1306" xr:uid="{00000000-0005-0000-0000-0000DF030000}"/>
    <cellStyle name="Accent3 8" xfId="1307" xr:uid="{00000000-0005-0000-0000-0000E0030000}"/>
    <cellStyle name="Accent3 8 2" xfId="1308" xr:uid="{00000000-0005-0000-0000-0000E1030000}"/>
    <cellStyle name="Accent3 9" xfId="1309" xr:uid="{00000000-0005-0000-0000-0000E2030000}"/>
    <cellStyle name="Accent3 9 2" xfId="1310" xr:uid="{00000000-0005-0000-0000-0000E3030000}"/>
    <cellStyle name="Accent4" xfId="86" xr:uid="{00000000-0005-0000-0000-0000E4030000}"/>
    <cellStyle name="Accent4 - 20%" xfId="1312" xr:uid="{00000000-0005-0000-0000-0000E5030000}"/>
    <cellStyle name="Accent4 - 20% 2" xfId="1313" xr:uid="{00000000-0005-0000-0000-0000E6030000}"/>
    <cellStyle name="Accent4 - 40%" xfId="1314" xr:uid="{00000000-0005-0000-0000-0000E7030000}"/>
    <cellStyle name="Accent4 - 40% 2" xfId="1315" xr:uid="{00000000-0005-0000-0000-0000E8030000}"/>
    <cellStyle name="Accent4 - 60%" xfId="1316" xr:uid="{00000000-0005-0000-0000-0000E9030000}"/>
    <cellStyle name="Accent4 - 60% 2" xfId="1317" xr:uid="{00000000-0005-0000-0000-0000EA030000}"/>
    <cellStyle name="Accent4 1" xfId="1318" xr:uid="{00000000-0005-0000-0000-0000EB030000}"/>
    <cellStyle name="Accent4 1 2" xfId="1319" xr:uid="{00000000-0005-0000-0000-0000EC030000}"/>
    <cellStyle name="Accent4 10" xfId="1320" xr:uid="{00000000-0005-0000-0000-0000ED030000}"/>
    <cellStyle name="Accent4 10 2" xfId="1321" xr:uid="{00000000-0005-0000-0000-0000EE030000}"/>
    <cellStyle name="Accent4 11" xfId="1322" xr:uid="{00000000-0005-0000-0000-0000EF030000}"/>
    <cellStyle name="Accent4 11 2" xfId="1323" xr:uid="{00000000-0005-0000-0000-0000F0030000}"/>
    <cellStyle name="Accent4 12" xfId="1324" xr:uid="{00000000-0005-0000-0000-0000F1030000}"/>
    <cellStyle name="Accent4 12 2" xfId="1325" xr:uid="{00000000-0005-0000-0000-0000F2030000}"/>
    <cellStyle name="Accent4 13" xfId="1326" xr:uid="{00000000-0005-0000-0000-0000F3030000}"/>
    <cellStyle name="Accent4 14" xfId="1327" xr:uid="{00000000-0005-0000-0000-0000F4030000}"/>
    <cellStyle name="Accent4 14 2" xfId="1328" xr:uid="{00000000-0005-0000-0000-0000F5030000}"/>
    <cellStyle name="Accent4 15" xfId="1329" xr:uid="{00000000-0005-0000-0000-0000F6030000}"/>
    <cellStyle name="Accent4 16" xfId="1330" xr:uid="{00000000-0005-0000-0000-0000F7030000}"/>
    <cellStyle name="Accent4 17" xfId="1331" xr:uid="{00000000-0005-0000-0000-0000F8030000}"/>
    <cellStyle name="Accent4 17 2" xfId="1332" xr:uid="{00000000-0005-0000-0000-0000F9030000}"/>
    <cellStyle name="Accent4 18" xfId="1333" xr:uid="{00000000-0005-0000-0000-0000FA030000}"/>
    <cellStyle name="Accent4 19" xfId="1334" xr:uid="{00000000-0005-0000-0000-0000FB030000}"/>
    <cellStyle name="Accent4 2" xfId="1335" xr:uid="{00000000-0005-0000-0000-0000FC030000}"/>
    <cellStyle name="Accent4 2 2" xfId="1336" xr:uid="{00000000-0005-0000-0000-0000FD030000}"/>
    <cellStyle name="Accent4 2 2 2" xfId="1337" xr:uid="{00000000-0005-0000-0000-0000FE030000}"/>
    <cellStyle name="Accent4 2 2 3" xfId="1338" xr:uid="{00000000-0005-0000-0000-0000FF030000}"/>
    <cellStyle name="Accent4 2 2 4" xfId="1339" xr:uid="{00000000-0005-0000-0000-000000040000}"/>
    <cellStyle name="Accent4 2 3" xfId="1340" xr:uid="{00000000-0005-0000-0000-000001040000}"/>
    <cellStyle name="Accent4 2 4" xfId="1341" xr:uid="{00000000-0005-0000-0000-000002040000}"/>
    <cellStyle name="Accent4 2 5" xfId="1342" xr:uid="{00000000-0005-0000-0000-000003040000}"/>
    <cellStyle name="Accent4 2 6" xfId="1343" xr:uid="{00000000-0005-0000-0000-000004040000}"/>
    <cellStyle name="Accent4 20" xfId="1344" xr:uid="{00000000-0005-0000-0000-000005040000}"/>
    <cellStyle name="Accent4 21" xfId="1345" xr:uid="{00000000-0005-0000-0000-000006040000}"/>
    <cellStyle name="Accent4 22" xfId="1346" xr:uid="{00000000-0005-0000-0000-000007040000}"/>
    <cellStyle name="Accent4 23" xfId="1311" xr:uid="{00000000-0005-0000-0000-000008040000}"/>
    <cellStyle name="Accent4 24" xfId="3903" xr:uid="{00000000-0005-0000-0000-000009040000}"/>
    <cellStyle name="Accent4 25" xfId="3913" xr:uid="{00000000-0005-0000-0000-00000A040000}"/>
    <cellStyle name="Accent4 26" xfId="3902" xr:uid="{00000000-0005-0000-0000-00000B040000}"/>
    <cellStyle name="Accent4 3" xfId="1347" xr:uid="{00000000-0005-0000-0000-00000C040000}"/>
    <cellStyle name="Accent4 3 2" xfId="1348" xr:uid="{00000000-0005-0000-0000-00000D040000}"/>
    <cellStyle name="Accent4 3 2 2" xfId="1349" xr:uid="{00000000-0005-0000-0000-00000E040000}"/>
    <cellStyle name="Accent4 3 2 3" xfId="1350" xr:uid="{00000000-0005-0000-0000-00000F040000}"/>
    <cellStyle name="Accent4 3 3" xfId="1351" xr:uid="{00000000-0005-0000-0000-000010040000}"/>
    <cellStyle name="Accent4 4" xfId="1352" xr:uid="{00000000-0005-0000-0000-000011040000}"/>
    <cellStyle name="Accent4 4 2" xfId="1353" xr:uid="{00000000-0005-0000-0000-000012040000}"/>
    <cellStyle name="Accent4 4 2 2" xfId="1354" xr:uid="{00000000-0005-0000-0000-000013040000}"/>
    <cellStyle name="Accent4 4 2 3" xfId="1355" xr:uid="{00000000-0005-0000-0000-000014040000}"/>
    <cellStyle name="Accent4 4 3" xfId="1356" xr:uid="{00000000-0005-0000-0000-000015040000}"/>
    <cellStyle name="Accent4 5" xfId="1357" xr:uid="{00000000-0005-0000-0000-000016040000}"/>
    <cellStyle name="Accent4 5 2" xfId="1358" xr:uid="{00000000-0005-0000-0000-000017040000}"/>
    <cellStyle name="Accent4 5 2 2" xfId="1359" xr:uid="{00000000-0005-0000-0000-000018040000}"/>
    <cellStyle name="Accent4 5 2 3" xfId="1360" xr:uid="{00000000-0005-0000-0000-000019040000}"/>
    <cellStyle name="Accent4 5 3" xfId="1361" xr:uid="{00000000-0005-0000-0000-00001A040000}"/>
    <cellStyle name="Accent4 6" xfId="1362" xr:uid="{00000000-0005-0000-0000-00001B040000}"/>
    <cellStyle name="Accent4 6 2" xfId="1363" xr:uid="{00000000-0005-0000-0000-00001C040000}"/>
    <cellStyle name="Accent4 6 2 2" xfId="1364" xr:uid="{00000000-0005-0000-0000-00001D040000}"/>
    <cellStyle name="Accent4 6 2 3" xfId="1365" xr:uid="{00000000-0005-0000-0000-00001E040000}"/>
    <cellStyle name="Accent4 6 3" xfId="1366" xr:uid="{00000000-0005-0000-0000-00001F040000}"/>
    <cellStyle name="Accent4 6 3 2" xfId="1367" xr:uid="{00000000-0005-0000-0000-000020040000}"/>
    <cellStyle name="Accent4 6 4" xfId="1368" xr:uid="{00000000-0005-0000-0000-000021040000}"/>
    <cellStyle name="Accent4 7" xfId="1369" xr:uid="{00000000-0005-0000-0000-000022040000}"/>
    <cellStyle name="Accent4 7 2" xfId="1370" xr:uid="{00000000-0005-0000-0000-000023040000}"/>
    <cellStyle name="Accent4 7 3" xfId="1371" xr:uid="{00000000-0005-0000-0000-000024040000}"/>
    <cellStyle name="Accent4 8" xfId="1372" xr:uid="{00000000-0005-0000-0000-000025040000}"/>
    <cellStyle name="Accent4 8 2" xfId="1373" xr:uid="{00000000-0005-0000-0000-000026040000}"/>
    <cellStyle name="Accent4 9" xfId="1374" xr:uid="{00000000-0005-0000-0000-000027040000}"/>
    <cellStyle name="Accent4 9 2" xfId="1375" xr:uid="{00000000-0005-0000-0000-000028040000}"/>
    <cellStyle name="Accent5" xfId="87" xr:uid="{00000000-0005-0000-0000-000029040000}"/>
    <cellStyle name="Accent5 - 20%" xfId="1377" xr:uid="{00000000-0005-0000-0000-00002A040000}"/>
    <cellStyle name="Accent5 - 20% 2" xfId="1378" xr:uid="{00000000-0005-0000-0000-00002B040000}"/>
    <cellStyle name="Accent5 - 40%" xfId="1379" xr:uid="{00000000-0005-0000-0000-00002C040000}"/>
    <cellStyle name="Accent5 - 40% 2" xfId="1380" xr:uid="{00000000-0005-0000-0000-00002D040000}"/>
    <cellStyle name="Accent5 - 60%" xfId="1381" xr:uid="{00000000-0005-0000-0000-00002E040000}"/>
    <cellStyle name="Accent5 - 60% 2" xfId="1382" xr:uid="{00000000-0005-0000-0000-00002F040000}"/>
    <cellStyle name="Accent5 1" xfId="1383" xr:uid="{00000000-0005-0000-0000-000030040000}"/>
    <cellStyle name="Accent5 1 2" xfId="1384" xr:uid="{00000000-0005-0000-0000-000031040000}"/>
    <cellStyle name="Accent5 10" xfId="1385" xr:uid="{00000000-0005-0000-0000-000032040000}"/>
    <cellStyle name="Accent5 11" xfId="1386" xr:uid="{00000000-0005-0000-0000-000033040000}"/>
    <cellStyle name="Accent5 12" xfId="1376" xr:uid="{00000000-0005-0000-0000-000034040000}"/>
    <cellStyle name="Accent5 13" xfId="3905" xr:uid="{00000000-0005-0000-0000-000035040000}"/>
    <cellStyle name="Accent5 14" xfId="3912" xr:uid="{00000000-0005-0000-0000-000036040000}"/>
    <cellStyle name="Accent5 15" xfId="3904" xr:uid="{00000000-0005-0000-0000-000037040000}"/>
    <cellStyle name="Accent5 2" xfId="1387" xr:uid="{00000000-0005-0000-0000-000038040000}"/>
    <cellStyle name="Accent5 2 2" xfId="1388" xr:uid="{00000000-0005-0000-0000-000039040000}"/>
    <cellStyle name="Accent5 2 2 2" xfId="1389" xr:uid="{00000000-0005-0000-0000-00003A040000}"/>
    <cellStyle name="Accent5 2 3" xfId="1390" xr:uid="{00000000-0005-0000-0000-00003B040000}"/>
    <cellStyle name="Accent5 2 4" xfId="1391" xr:uid="{00000000-0005-0000-0000-00003C040000}"/>
    <cellStyle name="Accent5 3" xfId="1392" xr:uid="{00000000-0005-0000-0000-00003D040000}"/>
    <cellStyle name="Accent5 3 2" xfId="1393" xr:uid="{00000000-0005-0000-0000-00003E040000}"/>
    <cellStyle name="Accent5 3 3" xfId="1394" xr:uid="{00000000-0005-0000-0000-00003F040000}"/>
    <cellStyle name="Accent5 4" xfId="1395" xr:uid="{00000000-0005-0000-0000-000040040000}"/>
    <cellStyle name="Accent5 4 2" xfId="1396" xr:uid="{00000000-0005-0000-0000-000041040000}"/>
    <cellStyle name="Accent5 4 3" xfId="1397" xr:uid="{00000000-0005-0000-0000-000042040000}"/>
    <cellStyle name="Accent5 5" xfId="1398" xr:uid="{00000000-0005-0000-0000-000043040000}"/>
    <cellStyle name="Accent5 5 2" xfId="1399" xr:uid="{00000000-0005-0000-0000-000044040000}"/>
    <cellStyle name="Accent5 5 3" xfId="1400" xr:uid="{00000000-0005-0000-0000-000045040000}"/>
    <cellStyle name="Accent5 6" xfId="1401" xr:uid="{00000000-0005-0000-0000-000046040000}"/>
    <cellStyle name="Accent5 6 2" xfId="1402" xr:uid="{00000000-0005-0000-0000-000047040000}"/>
    <cellStyle name="Accent5 6 3" xfId="1403" xr:uid="{00000000-0005-0000-0000-000048040000}"/>
    <cellStyle name="Accent5 7" xfId="1404" xr:uid="{00000000-0005-0000-0000-000049040000}"/>
    <cellStyle name="Accent5 7 2" xfId="1405" xr:uid="{00000000-0005-0000-0000-00004A040000}"/>
    <cellStyle name="Accent5 8" xfId="1406" xr:uid="{00000000-0005-0000-0000-00004B040000}"/>
    <cellStyle name="Accent5 9" xfId="1407" xr:uid="{00000000-0005-0000-0000-00004C040000}"/>
    <cellStyle name="Accent6" xfId="88" xr:uid="{00000000-0005-0000-0000-00004D040000}"/>
    <cellStyle name="Accent6 - 20%" xfId="1409" xr:uid="{00000000-0005-0000-0000-00004E040000}"/>
    <cellStyle name="Accent6 - 20% 2" xfId="1410" xr:uid="{00000000-0005-0000-0000-00004F040000}"/>
    <cellStyle name="Accent6 - 40%" xfId="1411" xr:uid="{00000000-0005-0000-0000-000050040000}"/>
    <cellStyle name="Accent6 - 40% 2" xfId="1412" xr:uid="{00000000-0005-0000-0000-000051040000}"/>
    <cellStyle name="Accent6 - 60%" xfId="1413" xr:uid="{00000000-0005-0000-0000-000052040000}"/>
    <cellStyle name="Accent6 - 60% 2" xfId="1414" xr:uid="{00000000-0005-0000-0000-000053040000}"/>
    <cellStyle name="Accent6 1" xfId="1415" xr:uid="{00000000-0005-0000-0000-000054040000}"/>
    <cellStyle name="Accent6 1 2" xfId="1416" xr:uid="{00000000-0005-0000-0000-000055040000}"/>
    <cellStyle name="Accent6 10" xfId="1417" xr:uid="{00000000-0005-0000-0000-000056040000}"/>
    <cellStyle name="Accent6 10 2" xfId="1418" xr:uid="{00000000-0005-0000-0000-000057040000}"/>
    <cellStyle name="Accent6 11" xfId="1419" xr:uid="{00000000-0005-0000-0000-000058040000}"/>
    <cellStyle name="Accent6 11 2" xfId="1420" xr:uid="{00000000-0005-0000-0000-000059040000}"/>
    <cellStyle name="Accent6 12" xfId="1421" xr:uid="{00000000-0005-0000-0000-00005A040000}"/>
    <cellStyle name="Accent6 12 2" xfId="1422" xr:uid="{00000000-0005-0000-0000-00005B040000}"/>
    <cellStyle name="Accent6 13" xfId="1423" xr:uid="{00000000-0005-0000-0000-00005C040000}"/>
    <cellStyle name="Accent6 14" xfId="1424" xr:uid="{00000000-0005-0000-0000-00005D040000}"/>
    <cellStyle name="Accent6 14 2" xfId="1425" xr:uid="{00000000-0005-0000-0000-00005E040000}"/>
    <cellStyle name="Accent6 15" xfId="1426" xr:uid="{00000000-0005-0000-0000-00005F040000}"/>
    <cellStyle name="Accent6 16" xfId="1427" xr:uid="{00000000-0005-0000-0000-000060040000}"/>
    <cellStyle name="Accent6 17" xfId="1428" xr:uid="{00000000-0005-0000-0000-000061040000}"/>
    <cellStyle name="Accent6 17 2" xfId="1429" xr:uid="{00000000-0005-0000-0000-000062040000}"/>
    <cellStyle name="Accent6 18" xfId="1430" xr:uid="{00000000-0005-0000-0000-000063040000}"/>
    <cellStyle name="Accent6 19" xfId="1431" xr:uid="{00000000-0005-0000-0000-000064040000}"/>
    <cellStyle name="Accent6 2" xfId="1432" xr:uid="{00000000-0005-0000-0000-000065040000}"/>
    <cellStyle name="Accent6 2 2" xfId="1433" xr:uid="{00000000-0005-0000-0000-000066040000}"/>
    <cellStyle name="Accent6 2 2 2" xfId="1434" xr:uid="{00000000-0005-0000-0000-000067040000}"/>
    <cellStyle name="Accent6 2 2 3" xfId="1435" xr:uid="{00000000-0005-0000-0000-000068040000}"/>
    <cellStyle name="Accent6 2 2 4" xfId="1436" xr:uid="{00000000-0005-0000-0000-000069040000}"/>
    <cellStyle name="Accent6 2 3" xfId="1437" xr:uid="{00000000-0005-0000-0000-00006A040000}"/>
    <cellStyle name="Accent6 2 4" xfId="1438" xr:uid="{00000000-0005-0000-0000-00006B040000}"/>
    <cellStyle name="Accent6 2 5" xfId="1439" xr:uid="{00000000-0005-0000-0000-00006C040000}"/>
    <cellStyle name="Accent6 2 6" xfId="1440" xr:uid="{00000000-0005-0000-0000-00006D040000}"/>
    <cellStyle name="Accent6 20" xfId="1441" xr:uid="{00000000-0005-0000-0000-00006E040000}"/>
    <cellStyle name="Accent6 21" xfId="1442" xr:uid="{00000000-0005-0000-0000-00006F040000}"/>
    <cellStyle name="Accent6 22" xfId="1443" xr:uid="{00000000-0005-0000-0000-000070040000}"/>
    <cellStyle name="Accent6 23" xfId="1408" xr:uid="{00000000-0005-0000-0000-000071040000}"/>
    <cellStyle name="Accent6 24" xfId="3907" xr:uid="{00000000-0005-0000-0000-000072040000}"/>
    <cellStyle name="Accent6 25" xfId="3911" xr:uid="{00000000-0005-0000-0000-000073040000}"/>
    <cellStyle name="Accent6 26" xfId="3906" xr:uid="{00000000-0005-0000-0000-000074040000}"/>
    <cellStyle name="Accent6 3" xfId="1444" xr:uid="{00000000-0005-0000-0000-000075040000}"/>
    <cellStyle name="Accent6 3 2" xfId="1445" xr:uid="{00000000-0005-0000-0000-000076040000}"/>
    <cellStyle name="Accent6 3 2 2" xfId="1446" xr:uid="{00000000-0005-0000-0000-000077040000}"/>
    <cellStyle name="Accent6 3 2 3" xfId="1447" xr:uid="{00000000-0005-0000-0000-000078040000}"/>
    <cellStyle name="Accent6 3 3" xfId="1448" xr:uid="{00000000-0005-0000-0000-000079040000}"/>
    <cellStyle name="Accent6 4" xfId="1449" xr:uid="{00000000-0005-0000-0000-00007A040000}"/>
    <cellStyle name="Accent6 4 2" xfId="1450" xr:uid="{00000000-0005-0000-0000-00007B040000}"/>
    <cellStyle name="Accent6 4 2 2" xfId="1451" xr:uid="{00000000-0005-0000-0000-00007C040000}"/>
    <cellStyle name="Accent6 4 2 3" xfId="1452" xr:uid="{00000000-0005-0000-0000-00007D040000}"/>
    <cellStyle name="Accent6 4 3" xfId="1453" xr:uid="{00000000-0005-0000-0000-00007E040000}"/>
    <cellStyle name="Accent6 5" xfId="1454" xr:uid="{00000000-0005-0000-0000-00007F040000}"/>
    <cellStyle name="Accent6 5 2" xfId="1455" xr:uid="{00000000-0005-0000-0000-000080040000}"/>
    <cellStyle name="Accent6 5 2 2" xfId="1456" xr:uid="{00000000-0005-0000-0000-000081040000}"/>
    <cellStyle name="Accent6 5 2 3" xfId="1457" xr:uid="{00000000-0005-0000-0000-000082040000}"/>
    <cellStyle name="Accent6 5 3" xfId="1458" xr:uid="{00000000-0005-0000-0000-000083040000}"/>
    <cellStyle name="Accent6 6" xfId="1459" xr:uid="{00000000-0005-0000-0000-000084040000}"/>
    <cellStyle name="Accent6 6 2" xfId="1460" xr:uid="{00000000-0005-0000-0000-000085040000}"/>
    <cellStyle name="Accent6 6 2 2" xfId="1461" xr:uid="{00000000-0005-0000-0000-000086040000}"/>
    <cellStyle name="Accent6 6 2 3" xfId="1462" xr:uid="{00000000-0005-0000-0000-000087040000}"/>
    <cellStyle name="Accent6 6 3" xfId="1463" xr:uid="{00000000-0005-0000-0000-000088040000}"/>
    <cellStyle name="Accent6 6 3 2" xfId="1464" xr:uid="{00000000-0005-0000-0000-000089040000}"/>
    <cellStyle name="Accent6 6 4" xfId="1465" xr:uid="{00000000-0005-0000-0000-00008A040000}"/>
    <cellStyle name="Accent6 7" xfId="1466" xr:uid="{00000000-0005-0000-0000-00008B040000}"/>
    <cellStyle name="Accent6 7 2" xfId="1467" xr:uid="{00000000-0005-0000-0000-00008C040000}"/>
    <cellStyle name="Accent6 7 3" xfId="1468" xr:uid="{00000000-0005-0000-0000-00008D040000}"/>
    <cellStyle name="Accent6 8" xfId="1469" xr:uid="{00000000-0005-0000-0000-00008E040000}"/>
    <cellStyle name="Accent6 8 2" xfId="1470" xr:uid="{00000000-0005-0000-0000-00008F040000}"/>
    <cellStyle name="Accent6 9" xfId="1471" xr:uid="{00000000-0005-0000-0000-000090040000}"/>
    <cellStyle name="Accent6 9 2" xfId="1472" xr:uid="{00000000-0005-0000-0000-000091040000}"/>
    <cellStyle name="Bad" xfId="89" xr:uid="{00000000-0005-0000-0000-000092040000}"/>
    <cellStyle name="Bad 1" xfId="1474" xr:uid="{00000000-0005-0000-0000-000093040000}"/>
    <cellStyle name="Bad 2" xfId="1475" xr:uid="{00000000-0005-0000-0000-000094040000}"/>
    <cellStyle name="Bad 2 2" xfId="1476" xr:uid="{00000000-0005-0000-0000-000095040000}"/>
    <cellStyle name="Bad 2 2 2" xfId="1477" xr:uid="{00000000-0005-0000-0000-000096040000}"/>
    <cellStyle name="Bad 2 2 3" xfId="1478" xr:uid="{00000000-0005-0000-0000-000097040000}"/>
    <cellStyle name="Bad 2 3" xfId="1479" xr:uid="{00000000-0005-0000-0000-000098040000}"/>
    <cellStyle name="Bad 2 4" xfId="1480" xr:uid="{00000000-0005-0000-0000-000099040000}"/>
    <cellStyle name="Bad 2 5" xfId="1481" xr:uid="{00000000-0005-0000-0000-00009A040000}"/>
    <cellStyle name="Bad 3" xfId="1482" xr:uid="{00000000-0005-0000-0000-00009B040000}"/>
    <cellStyle name="Bad 3 2" xfId="1483" xr:uid="{00000000-0005-0000-0000-00009C040000}"/>
    <cellStyle name="Bad 3 2 2" xfId="1484" xr:uid="{00000000-0005-0000-0000-00009D040000}"/>
    <cellStyle name="Bad 3 3" xfId="1485" xr:uid="{00000000-0005-0000-0000-00009E040000}"/>
    <cellStyle name="Bad 4" xfId="1486" xr:uid="{00000000-0005-0000-0000-00009F040000}"/>
    <cellStyle name="Bad 4 2" xfId="1487" xr:uid="{00000000-0005-0000-0000-0000A0040000}"/>
    <cellStyle name="Bad 5" xfId="1488" xr:uid="{00000000-0005-0000-0000-0000A1040000}"/>
    <cellStyle name="Bad 5 2" xfId="1489" xr:uid="{00000000-0005-0000-0000-0000A2040000}"/>
    <cellStyle name="Bad 6" xfId="1490" xr:uid="{00000000-0005-0000-0000-0000A3040000}"/>
    <cellStyle name="Bad 6 2" xfId="1491" xr:uid="{00000000-0005-0000-0000-0000A4040000}"/>
    <cellStyle name="Bad 6 3" xfId="1492" xr:uid="{00000000-0005-0000-0000-0000A5040000}"/>
    <cellStyle name="Bad 6 4" xfId="1493" xr:uid="{00000000-0005-0000-0000-0000A6040000}"/>
    <cellStyle name="Bad 7" xfId="1494" xr:uid="{00000000-0005-0000-0000-0000A7040000}"/>
    <cellStyle name="Bad 8" xfId="1473" xr:uid="{00000000-0005-0000-0000-0000A8040000}"/>
    <cellStyle name="Calculation" xfId="90" xr:uid="{00000000-0005-0000-0000-0000A9040000}"/>
    <cellStyle name="Calculation 1" xfId="1496" xr:uid="{00000000-0005-0000-0000-0000AA040000}"/>
    <cellStyle name="Calculation 1 2" xfId="1497" xr:uid="{00000000-0005-0000-0000-0000AB040000}"/>
    <cellStyle name="Calculation 2" xfId="1498" xr:uid="{00000000-0005-0000-0000-0000AC040000}"/>
    <cellStyle name="Calculation 2 2" xfId="1499" xr:uid="{00000000-0005-0000-0000-0000AD040000}"/>
    <cellStyle name="Calculation 2 2 2" xfId="1500" xr:uid="{00000000-0005-0000-0000-0000AE040000}"/>
    <cellStyle name="Calculation 2 2 3" xfId="1501" xr:uid="{00000000-0005-0000-0000-0000AF040000}"/>
    <cellStyle name="Calculation 2 2 4" xfId="1502" xr:uid="{00000000-0005-0000-0000-0000B0040000}"/>
    <cellStyle name="Calculation 2 3" xfId="1503" xr:uid="{00000000-0005-0000-0000-0000B1040000}"/>
    <cellStyle name="Calculation 2 4" xfId="1504" xr:uid="{00000000-0005-0000-0000-0000B2040000}"/>
    <cellStyle name="Calculation 2 5" xfId="1505" xr:uid="{00000000-0005-0000-0000-0000B3040000}"/>
    <cellStyle name="Calculation 3" xfId="1506" xr:uid="{00000000-0005-0000-0000-0000B4040000}"/>
    <cellStyle name="Calculation 3 2" xfId="1507" xr:uid="{00000000-0005-0000-0000-0000B5040000}"/>
    <cellStyle name="Calculation 3 2 2" xfId="1508" xr:uid="{00000000-0005-0000-0000-0000B6040000}"/>
    <cellStyle name="Calculation 3 2 3" xfId="1509" xr:uid="{00000000-0005-0000-0000-0000B7040000}"/>
    <cellStyle name="Calculation 3 3" xfId="1510" xr:uid="{00000000-0005-0000-0000-0000B8040000}"/>
    <cellStyle name="Calculation 4" xfId="1511" xr:uid="{00000000-0005-0000-0000-0000B9040000}"/>
    <cellStyle name="Calculation 4 2" xfId="1512" xr:uid="{00000000-0005-0000-0000-0000BA040000}"/>
    <cellStyle name="Calculation 4 3" xfId="1513" xr:uid="{00000000-0005-0000-0000-0000BB040000}"/>
    <cellStyle name="Calculation 5" xfId="1514" xr:uid="{00000000-0005-0000-0000-0000BC040000}"/>
    <cellStyle name="Calculation 5 2" xfId="1515" xr:uid="{00000000-0005-0000-0000-0000BD040000}"/>
    <cellStyle name="Calculation 5 3" xfId="1516" xr:uid="{00000000-0005-0000-0000-0000BE040000}"/>
    <cellStyle name="Calculation 6" xfId="1517" xr:uid="{00000000-0005-0000-0000-0000BF040000}"/>
    <cellStyle name="Calculation 6 2" xfId="1518" xr:uid="{00000000-0005-0000-0000-0000C0040000}"/>
    <cellStyle name="Calculation 6 2 2" xfId="1519" xr:uid="{00000000-0005-0000-0000-0000C1040000}"/>
    <cellStyle name="Calculation 6 3" xfId="1520" xr:uid="{00000000-0005-0000-0000-0000C2040000}"/>
    <cellStyle name="Calculation 6 4" xfId="1521" xr:uid="{00000000-0005-0000-0000-0000C3040000}"/>
    <cellStyle name="Calculation 7" xfId="1522" xr:uid="{00000000-0005-0000-0000-0000C4040000}"/>
    <cellStyle name="Calculation 7 2" xfId="1523" xr:uid="{00000000-0005-0000-0000-0000C5040000}"/>
    <cellStyle name="Calculation 8" xfId="1495" xr:uid="{00000000-0005-0000-0000-0000C6040000}"/>
    <cellStyle name="Check Cell" xfId="91" xr:uid="{00000000-0005-0000-0000-0000C7040000}"/>
    <cellStyle name="Check Cell 1" xfId="1525" xr:uid="{00000000-0005-0000-0000-0000C8040000}"/>
    <cellStyle name="Check Cell 2" xfId="1526" xr:uid="{00000000-0005-0000-0000-0000C9040000}"/>
    <cellStyle name="Check Cell 2 2" xfId="1527" xr:uid="{00000000-0005-0000-0000-0000CA040000}"/>
    <cellStyle name="Check Cell 2 3" xfId="1528" xr:uid="{00000000-0005-0000-0000-0000CB040000}"/>
    <cellStyle name="Check Cell 2 4" xfId="1529" xr:uid="{00000000-0005-0000-0000-0000CC040000}"/>
    <cellStyle name="Check Cell 3" xfId="1530" xr:uid="{00000000-0005-0000-0000-0000CD040000}"/>
    <cellStyle name="Check Cell 3 2" xfId="1531" xr:uid="{00000000-0005-0000-0000-0000CE040000}"/>
    <cellStyle name="Check Cell 4" xfId="1532" xr:uid="{00000000-0005-0000-0000-0000CF040000}"/>
    <cellStyle name="Check Cell 4 2" xfId="1533" xr:uid="{00000000-0005-0000-0000-0000D0040000}"/>
    <cellStyle name="Check Cell 5" xfId="1534" xr:uid="{00000000-0005-0000-0000-0000D1040000}"/>
    <cellStyle name="Check Cell 5 2" xfId="1535" xr:uid="{00000000-0005-0000-0000-0000D2040000}"/>
    <cellStyle name="Check Cell 6" xfId="1536" xr:uid="{00000000-0005-0000-0000-0000D3040000}"/>
    <cellStyle name="Check Cell 6 2" xfId="1537" xr:uid="{00000000-0005-0000-0000-0000D4040000}"/>
    <cellStyle name="Check Cell 7" xfId="1538" xr:uid="{00000000-0005-0000-0000-0000D5040000}"/>
    <cellStyle name="Check Cell 8" xfId="1524" xr:uid="{00000000-0005-0000-0000-0000D6040000}"/>
    <cellStyle name="ColStyle1" xfId="1539" xr:uid="{00000000-0005-0000-0000-0000D7040000}"/>
    <cellStyle name="ColStyle1 2" xfId="1540" xr:uid="{00000000-0005-0000-0000-0000D8040000}"/>
    <cellStyle name="ColStyle2" xfId="1541" xr:uid="{00000000-0005-0000-0000-0000D9040000}"/>
    <cellStyle name="ColStyle2 2" xfId="1542" xr:uid="{00000000-0005-0000-0000-0000DA040000}"/>
    <cellStyle name="ColStyle3" xfId="1543" xr:uid="{00000000-0005-0000-0000-0000DB040000}"/>
    <cellStyle name="ColStyle3 2" xfId="1544" xr:uid="{00000000-0005-0000-0000-0000DC040000}"/>
    <cellStyle name="Comma 10" xfId="1546" xr:uid="{00000000-0005-0000-0000-0000DD040000}"/>
    <cellStyle name="Comma 10 2" xfId="1547" xr:uid="{00000000-0005-0000-0000-0000DE040000}"/>
    <cellStyle name="Comma 11" xfId="1548" xr:uid="{00000000-0005-0000-0000-0000DF040000}"/>
    <cellStyle name="Comma 12" xfId="1549" xr:uid="{00000000-0005-0000-0000-0000E0040000}"/>
    <cellStyle name="Comma 12 10" xfId="1550" xr:uid="{00000000-0005-0000-0000-0000E1040000}"/>
    <cellStyle name="Comma 12 11" xfId="1551" xr:uid="{00000000-0005-0000-0000-0000E2040000}"/>
    <cellStyle name="Comma 12 12" xfId="1552" xr:uid="{00000000-0005-0000-0000-0000E3040000}"/>
    <cellStyle name="Comma 12 13" xfId="1553" xr:uid="{00000000-0005-0000-0000-0000E4040000}"/>
    <cellStyle name="Comma 12 14" xfId="1554" xr:uid="{00000000-0005-0000-0000-0000E5040000}"/>
    <cellStyle name="Comma 12 15" xfId="1555" xr:uid="{00000000-0005-0000-0000-0000E6040000}"/>
    <cellStyle name="Comma 12 16" xfId="1556" xr:uid="{00000000-0005-0000-0000-0000E7040000}"/>
    <cellStyle name="Comma 12 16 2" xfId="1557" xr:uid="{00000000-0005-0000-0000-0000E8040000}"/>
    <cellStyle name="Comma 12 16 2 2" xfId="1558" xr:uid="{00000000-0005-0000-0000-0000E9040000}"/>
    <cellStyle name="Comma 12 17" xfId="1559" xr:uid="{00000000-0005-0000-0000-0000EA040000}"/>
    <cellStyle name="Comma 12 2" xfId="1560" xr:uid="{00000000-0005-0000-0000-0000EB040000}"/>
    <cellStyle name="Comma 12 2 2" xfId="1561" xr:uid="{00000000-0005-0000-0000-0000EC040000}"/>
    <cellStyle name="Comma 12 3" xfId="1562" xr:uid="{00000000-0005-0000-0000-0000ED040000}"/>
    <cellStyle name="Comma 12 4" xfId="1563" xr:uid="{00000000-0005-0000-0000-0000EE040000}"/>
    <cellStyle name="Comma 12 5" xfId="1564" xr:uid="{00000000-0005-0000-0000-0000EF040000}"/>
    <cellStyle name="Comma 12 6" xfId="1565" xr:uid="{00000000-0005-0000-0000-0000F0040000}"/>
    <cellStyle name="Comma 12 7" xfId="1566" xr:uid="{00000000-0005-0000-0000-0000F1040000}"/>
    <cellStyle name="Comma 12 8" xfId="1567" xr:uid="{00000000-0005-0000-0000-0000F2040000}"/>
    <cellStyle name="Comma 12 9" xfId="1568" xr:uid="{00000000-0005-0000-0000-0000F3040000}"/>
    <cellStyle name="Comma 13" xfId="1569" xr:uid="{00000000-0005-0000-0000-0000F4040000}"/>
    <cellStyle name="Comma 13 2" xfId="1570" xr:uid="{00000000-0005-0000-0000-0000F5040000}"/>
    <cellStyle name="Comma 14" xfId="1571" xr:uid="{00000000-0005-0000-0000-0000F6040000}"/>
    <cellStyle name="Comma 2" xfId="92" xr:uid="{00000000-0005-0000-0000-0000F7040000}"/>
    <cellStyle name="Comma 2 10" xfId="1573" xr:uid="{00000000-0005-0000-0000-0000F8040000}"/>
    <cellStyle name="Comma 2 11" xfId="1574" xr:uid="{00000000-0005-0000-0000-0000F9040000}"/>
    <cellStyle name="Comma 2 11 3" xfId="1575" xr:uid="{00000000-0005-0000-0000-0000FA040000}"/>
    <cellStyle name="Comma 2 12" xfId="1576" xr:uid="{00000000-0005-0000-0000-0000FB040000}"/>
    <cellStyle name="Comma 2 13" xfId="1577" xr:uid="{00000000-0005-0000-0000-0000FC040000}"/>
    <cellStyle name="Comma 2 14" xfId="1578" xr:uid="{00000000-0005-0000-0000-0000FD040000}"/>
    <cellStyle name="Comma 2 14 2" xfId="1579" xr:uid="{00000000-0005-0000-0000-0000FE040000}"/>
    <cellStyle name="Comma 2 14 2 2" xfId="1580" xr:uid="{00000000-0005-0000-0000-0000FF040000}"/>
    <cellStyle name="Comma 2 14 3" xfId="1581" xr:uid="{00000000-0005-0000-0000-000000050000}"/>
    <cellStyle name="Comma 2 15" xfId="1582" xr:uid="{00000000-0005-0000-0000-000001050000}"/>
    <cellStyle name="Comma 2 15 2" xfId="1583" xr:uid="{00000000-0005-0000-0000-000002050000}"/>
    <cellStyle name="Comma 2 15 3" xfId="1584" xr:uid="{00000000-0005-0000-0000-000003050000}"/>
    <cellStyle name="Comma 2 15 4" xfId="1585" xr:uid="{00000000-0005-0000-0000-000004050000}"/>
    <cellStyle name="Comma 2 16" xfId="1586" xr:uid="{00000000-0005-0000-0000-000005050000}"/>
    <cellStyle name="Comma 2 16 2" xfId="1587" xr:uid="{00000000-0005-0000-0000-000006050000}"/>
    <cellStyle name="Comma 2 16 3" xfId="1588" xr:uid="{00000000-0005-0000-0000-000007050000}"/>
    <cellStyle name="Comma 2 17" xfId="1589" xr:uid="{00000000-0005-0000-0000-000008050000}"/>
    <cellStyle name="Comma 2 17 2" xfId="1590" xr:uid="{00000000-0005-0000-0000-000009050000}"/>
    <cellStyle name="Comma 2 17 3" xfId="1591" xr:uid="{00000000-0005-0000-0000-00000A050000}"/>
    <cellStyle name="Comma 2 18" xfId="1592" xr:uid="{00000000-0005-0000-0000-00000B050000}"/>
    <cellStyle name="Comma 2 19" xfId="1593" xr:uid="{00000000-0005-0000-0000-00000C050000}"/>
    <cellStyle name="Comma 2 2" xfId="93" xr:uid="{00000000-0005-0000-0000-00000D050000}"/>
    <cellStyle name="Comma 2 2 2" xfId="1595" xr:uid="{00000000-0005-0000-0000-00000E050000}"/>
    <cellStyle name="Comma 2 2 3" xfId="1594" xr:uid="{00000000-0005-0000-0000-00000F050000}"/>
    <cellStyle name="Comma 2 20" xfId="1596" xr:uid="{00000000-0005-0000-0000-000010050000}"/>
    <cellStyle name="Comma 2 21" xfId="1597" xr:uid="{00000000-0005-0000-0000-000011050000}"/>
    <cellStyle name="Comma 2 22" xfId="1598" xr:uid="{00000000-0005-0000-0000-000012050000}"/>
    <cellStyle name="Comma 2 23" xfId="1599" xr:uid="{00000000-0005-0000-0000-000013050000}"/>
    <cellStyle name="Comma 2 24" xfId="1600" xr:uid="{00000000-0005-0000-0000-000014050000}"/>
    <cellStyle name="Comma 2 25" xfId="1601" xr:uid="{00000000-0005-0000-0000-000015050000}"/>
    <cellStyle name="Comma 2 26" xfId="1602" xr:uid="{00000000-0005-0000-0000-000016050000}"/>
    <cellStyle name="Comma 2 27" xfId="1603" xr:uid="{00000000-0005-0000-0000-000017050000}"/>
    <cellStyle name="Comma 2 28" xfId="1604" xr:uid="{00000000-0005-0000-0000-000018050000}"/>
    <cellStyle name="Comma 2 29" xfId="1605" xr:uid="{00000000-0005-0000-0000-000019050000}"/>
    <cellStyle name="Comma 2 3" xfId="1606" xr:uid="{00000000-0005-0000-0000-00001A050000}"/>
    <cellStyle name="Comma 2 30" xfId="1607" xr:uid="{00000000-0005-0000-0000-00001B050000}"/>
    <cellStyle name="Comma 2 31" xfId="1608" xr:uid="{00000000-0005-0000-0000-00001C050000}"/>
    <cellStyle name="Comma 2 32" xfId="1609" xr:uid="{00000000-0005-0000-0000-00001D050000}"/>
    <cellStyle name="Comma 2 33" xfId="1610" xr:uid="{00000000-0005-0000-0000-00001E050000}"/>
    <cellStyle name="Comma 2 34" xfId="1572" xr:uid="{00000000-0005-0000-0000-00001F050000}"/>
    <cellStyle name="Comma 2 4" xfId="1611" xr:uid="{00000000-0005-0000-0000-000020050000}"/>
    <cellStyle name="Comma 2 5" xfId="1612" xr:uid="{00000000-0005-0000-0000-000021050000}"/>
    <cellStyle name="Comma 2 6" xfId="1613" xr:uid="{00000000-0005-0000-0000-000022050000}"/>
    <cellStyle name="Comma 2 7" xfId="1614" xr:uid="{00000000-0005-0000-0000-000023050000}"/>
    <cellStyle name="Comma 2 8" xfId="1615" xr:uid="{00000000-0005-0000-0000-000024050000}"/>
    <cellStyle name="Comma 2 9" xfId="1616" xr:uid="{00000000-0005-0000-0000-000025050000}"/>
    <cellStyle name="Comma 2 9 2" xfId="1617" xr:uid="{00000000-0005-0000-0000-000026050000}"/>
    <cellStyle name="Comma 25" xfId="1618" xr:uid="{00000000-0005-0000-0000-000027050000}"/>
    <cellStyle name="Comma 3" xfId="94" xr:uid="{00000000-0005-0000-0000-000028050000}"/>
    <cellStyle name="Comma 3 2" xfId="1620" xr:uid="{00000000-0005-0000-0000-000029050000}"/>
    <cellStyle name="Comma 3 2 2" xfId="1621" xr:uid="{00000000-0005-0000-0000-00002A050000}"/>
    <cellStyle name="Comma 3 2 2 2" xfId="1622" xr:uid="{00000000-0005-0000-0000-00002B050000}"/>
    <cellStyle name="Comma 3 2 2 2 2" xfId="1623" xr:uid="{00000000-0005-0000-0000-00002C050000}"/>
    <cellStyle name="Comma 3 2 2 3" xfId="1624" xr:uid="{00000000-0005-0000-0000-00002D050000}"/>
    <cellStyle name="Comma 3 2 2 3 2" xfId="1625" xr:uid="{00000000-0005-0000-0000-00002E050000}"/>
    <cellStyle name="Comma 3 2 2 3 2 2" xfId="1626" xr:uid="{00000000-0005-0000-0000-00002F050000}"/>
    <cellStyle name="Comma 3 2 2 3 3" xfId="1627" xr:uid="{00000000-0005-0000-0000-000030050000}"/>
    <cellStyle name="Comma 3 2 2 4" xfId="1628" xr:uid="{00000000-0005-0000-0000-000031050000}"/>
    <cellStyle name="Comma 3 2 3" xfId="1629" xr:uid="{00000000-0005-0000-0000-000032050000}"/>
    <cellStyle name="Comma 3 2 3 2" xfId="1630" xr:uid="{00000000-0005-0000-0000-000033050000}"/>
    <cellStyle name="Comma 3 2 4" xfId="1631" xr:uid="{00000000-0005-0000-0000-000034050000}"/>
    <cellStyle name="Comma 3 3" xfId="1632" xr:uid="{00000000-0005-0000-0000-000035050000}"/>
    <cellStyle name="Comma 3 3 2" xfId="1633" xr:uid="{00000000-0005-0000-0000-000036050000}"/>
    <cellStyle name="Comma 3 3 2 2" xfId="1634" xr:uid="{00000000-0005-0000-0000-000037050000}"/>
    <cellStyle name="Comma 3 3 2 2 2" xfId="1635" xr:uid="{00000000-0005-0000-0000-000038050000}"/>
    <cellStyle name="Comma 3 3 2 2 2 2" xfId="1636" xr:uid="{00000000-0005-0000-0000-000039050000}"/>
    <cellStyle name="Comma 3 3 2 2 2 2 2" xfId="1637" xr:uid="{00000000-0005-0000-0000-00003A050000}"/>
    <cellStyle name="Comma 3 3 2 2 2 3" xfId="1638" xr:uid="{00000000-0005-0000-0000-00003B050000}"/>
    <cellStyle name="Comma 3 3 2 2 3" xfId="1639" xr:uid="{00000000-0005-0000-0000-00003C050000}"/>
    <cellStyle name="Comma 3 3 2 2 3 2" xfId="1640" xr:uid="{00000000-0005-0000-0000-00003D050000}"/>
    <cellStyle name="Comma 3 3 3" xfId="1641" xr:uid="{00000000-0005-0000-0000-00003E050000}"/>
    <cellStyle name="Comma 3 3 3 2" xfId="1642" xr:uid="{00000000-0005-0000-0000-00003F050000}"/>
    <cellStyle name="Comma 3 3 3 2 2" xfId="1643" xr:uid="{00000000-0005-0000-0000-000040050000}"/>
    <cellStyle name="Comma 3 3 3 2 2 2" xfId="1644" xr:uid="{00000000-0005-0000-0000-000041050000}"/>
    <cellStyle name="Comma 3 3 3 2 3" xfId="1645" xr:uid="{00000000-0005-0000-0000-000042050000}"/>
    <cellStyle name="Comma 3 3 3 3" xfId="1646" xr:uid="{00000000-0005-0000-0000-000043050000}"/>
    <cellStyle name="Comma 3 3 3 3 2" xfId="1647" xr:uid="{00000000-0005-0000-0000-000044050000}"/>
    <cellStyle name="Comma 3 3 4" xfId="1648" xr:uid="{00000000-0005-0000-0000-000045050000}"/>
    <cellStyle name="Comma 3 3 4 2" xfId="1649" xr:uid="{00000000-0005-0000-0000-000046050000}"/>
    <cellStyle name="Comma 3 4" xfId="1650" xr:uid="{00000000-0005-0000-0000-000047050000}"/>
    <cellStyle name="Comma 3 4 2" xfId="1651" xr:uid="{00000000-0005-0000-0000-000048050000}"/>
    <cellStyle name="Comma 3 4 3" xfId="1652" xr:uid="{00000000-0005-0000-0000-000049050000}"/>
    <cellStyle name="Comma 3 5" xfId="1653" xr:uid="{00000000-0005-0000-0000-00004A050000}"/>
    <cellStyle name="Comma 3 6" xfId="1619" xr:uid="{00000000-0005-0000-0000-00004B050000}"/>
    <cellStyle name="Comma 4" xfId="1654" xr:uid="{00000000-0005-0000-0000-00004C050000}"/>
    <cellStyle name="Comma 4 2" xfId="1655" xr:uid="{00000000-0005-0000-0000-00004D050000}"/>
    <cellStyle name="Comma 4 2 2" xfId="1656" xr:uid="{00000000-0005-0000-0000-00004E050000}"/>
    <cellStyle name="Comma 4 3" xfId="1657" xr:uid="{00000000-0005-0000-0000-00004F050000}"/>
    <cellStyle name="Comma 4 4" xfId="1658" xr:uid="{00000000-0005-0000-0000-000050050000}"/>
    <cellStyle name="Comma 4 4 2" xfId="1659" xr:uid="{00000000-0005-0000-0000-000051050000}"/>
    <cellStyle name="Comma 5" xfId="1660" xr:uid="{00000000-0005-0000-0000-000052050000}"/>
    <cellStyle name="Comma 5 2" xfId="1661" xr:uid="{00000000-0005-0000-0000-000053050000}"/>
    <cellStyle name="Comma 5 2 2" xfId="1662" xr:uid="{00000000-0005-0000-0000-000054050000}"/>
    <cellStyle name="Comma 5 3" xfId="1663" xr:uid="{00000000-0005-0000-0000-000055050000}"/>
    <cellStyle name="Comma 5 3 2" xfId="1664" xr:uid="{00000000-0005-0000-0000-000056050000}"/>
    <cellStyle name="Comma 5 3 2 2" xfId="1665" xr:uid="{00000000-0005-0000-0000-000057050000}"/>
    <cellStyle name="Comma 6" xfId="95" xr:uid="{00000000-0005-0000-0000-000058050000}"/>
    <cellStyle name="Comma 6 2" xfId="1667" xr:uid="{00000000-0005-0000-0000-000059050000}"/>
    <cellStyle name="Comma 6 3" xfId="1668" xr:uid="{00000000-0005-0000-0000-00005A050000}"/>
    <cellStyle name="Comma 6 3 2" xfId="1669" xr:uid="{00000000-0005-0000-0000-00005B050000}"/>
    <cellStyle name="Comma 6 4" xfId="1670" xr:uid="{00000000-0005-0000-0000-00005C050000}"/>
    <cellStyle name="Comma 6 5" xfId="1666" xr:uid="{00000000-0005-0000-0000-00005D050000}"/>
    <cellStyle name="Comma 7" xfId="96" xr:uid="{00000000-0005-0000-0000-00005E050000}"/>
    <cellStyle name="Comma 7 2" xfId="1672" xr:uid="{00000000-0005-0000-0000-00005F050000}"/>
    <cellStyle name="Comma 7 2 2" xfId="1673" xr:uid="{00000000-0005-0000-0000-000060050000}"/>
    <cellStyle name="Comma 7 3" xfId="1671" xr:uid="{00000000-0005-0000-0000-000061050000}"/>
    <cellStyle name="Comma 8" xfId="1674" xr:uid="{00000000-0005-0000-0000-000062050000}"/>
    <cellStyle name="Comma 9" xfId="1675" xr:uid="{00000000-0005-0000-0000-000063050000}"/>
    <cellStyle name="Comma 9 2" xfId="1676" xr:uid="{00000000-0005-0000-0000-000064050000}"/>
    <cellStyle name="Comma0" xfId="97" xr:uid="{00000000-0005-0000-0000-000065050000}"/>
    <cellStyle name="Comma0 2" xfId="1678" xr:uid="{00000000-0005-0000-0000-000066050000}"/>
    <cellStyle name="Comma0 3" xfId="1677" xr:uid="{00000000-0005-0000-0000-000067050000}"/>
    <cellStyle name="Currency 2" xfId="98" xr:uid="{00000000-0005-0000-0000-000068050000}"/>
    <cellStyle name="Currency 2 2" xfId="1680" xr:uid="{00000000-0005-0000-0000-000069050000}"/>
    <cellStyle name="Currency 2 3" xfId="1681" xr:uid="{00000000-0005-0000-0000-00006A050000}"/>
    <cellStyle name="Currency 2 4" xfId="1679" xr:uid="{00000000-0005-0000-0000-00006B050000}"/>
    <cellStyle name="Currency 3" xfId="99" xr:uid="{00000000-0005-0000-0000-00006C050000}"/>
    <cellStyle name="Currency 3 2" xfId="1682" xr:uid="{00000000-0005-0000-0000-00006D050000}"/>
    <cellStyle name="Currency 4" xfId="100" xr:uid="{00000000-0005-0000-0000-00006E050000}"/>
    <cellStyle name="Currency 5" xfId="101" xr:uid="{00000000-0005-0000-0000-00006F050000}"/>
    <cellStyle name="Currency 6" xfId="102" xr:uid="{00000000-0005-0000-0000-000070050000}"/>
    <cellStyle name="Currency0" xfId="103" xr:uid="{00000000-0005-0000-0000-000071050000}"/>
    <cellStyle name="DATA" xfId="104" xr:uid="{00000000-0005-0000-0000-000072050000}"/>
    <cellStyle name="dataf" xfId="105" xr:uid="{00000000-0005-0000-0000-000073050000}"/>
    <cellStyle name="datag" xfId="106" xr:uid="{00000000-0005-0000-0000-000074050000}"/>
    <cellStyle name="datag 2" xfId="107" xr:uid="{00000000-0005-0000-0000-000075050000}"/>
    <cellStyle name="Date" xfId="108" xr:uid="{00000000-0005-0000-0000-000076050000}"/>
    <cellStyle name="Denar [0]_V3 plin" xfId="109" xr:uid="{00000000-0005-0000-0000-000077050000}"/>
    <cellStyle name="Denar_V3 plin" xfId="110" xr:uid="{00000000-0005-0000-0000-000078050000}"/>
    <cellStyle name="Dezimal [0]_Tabelle1" xfId="111" xr:uid="{00000000-0005-0000-0000-000079050000}"/>
    <cellStyle name="Dezimal_Tabelle1" xfId="112" xr:uid="{00000000-0005-0000-0000-00007A050000}"/>
    <cellStyle name="Dobro 2" xfId="113" xr:uid="{00000000-0005-0000-0000-00007B050000}"/>
    <cellStyle name="Dobro 2 2" xfId="114" xr:uid="{00000000-0005-0000-0000-00007C050000}"/>
    <cellStyle name="Dobro 2 2 2" xfId="1684" xr:uid="{00000000-0005-0000-0000-00007D050000}"/>
    <cellStyle name="Dobro 2 3" xfId="1683" xr:uid="{00000000-0005-0000-0000-00007E050000}"/>
    <cellStyle name="Dobro 3" xfId="115" xr:uid="{00000000-0005-0000-0000-00007F050000}"/>
    <cellStyle name="Dobro 3 2" xfId="1685" xr:uid="{00000000-0005-0000-0000-000080050000}"/>
    <cellStyle name="Dobro 4" xfId="116" xr:uid="{00000000-0005-0000-0000-000081050000}"/>
    <cellStyle name="Dobro 5" xfId="117" xr:uid="{00000000-0005-0000-0000-000082050000}"/>
    <cellStyle name="Element-delo" xfId="118" xr:uid="{00000000-0005-0000-0000-000083050000}"/>
    <cellStyle name="Element-delo 2" xfId="119" xr:uid="{00000000-0005-0000-0000-000084050000}"/>
    <cellStyle name="Element-delo 2 2" xfId="1688" xr:uid="{00000000-0005-0000-0000-000085050000}"/>
    <cellStyle name="Element-delo 2 3" xfId="1687" xr:uid="{00000000-0005-0000-0000-000086050000}"/>
    <cellStyle name="Element-delo 3" xfId="1689" xr:uid="{00000000-0005-0000-0000-000087050000}"/>
    <cellStyle name="Element-delo 3 2" xfId="120" xr:uid="{00000000-0005-0000-0000-000088050000}"/>
    <cellStyle name="Element-delo 4" xfId="1686" xr:uid="{00000000-0005-0000-0000-000089050000}"/>
    <cellStyle name="Element-delo 5" xfId="121" xr:uid="{00000000-0005-0000-0000-00008A050000}"/>
    <cellStyle name="Element-delo_HTZ IP 164 srednja zdravstvena šola Celje ci1151-1, BZ500+..." xfId="122" xr:uid="{00000000-0005-0000-0000-00008B050000}"/>
    <cellStyle name="Emphasis 1" xfId="1690" xr:uid="{00000000-0005-0000-0000-00008C050000}"/>
    <cellStyle name="Emphasis 1 2" xfId="1691" xr:uid="{00000000-0005-0000-0000-00008D050000}"/>
    <cellStyle name="Emphasis 2" xfId="1692" xr:uid="{00000000-0005-0000-0000-00008E050000}"/>
    <cellStyle name="Emphasis 2 2" xfId="1693" xr:uid="{00000000-0005-0000-0000-00008F050000}"/>
    <cellStyle name="Emphasis 3" xfId="1694" xr:uid="{00000000-0005-0000-0000-000090050000}"/>
    <cellStyle name="Emphasis 3 2" xfId="1695" xr:uid="{00000000-0005-0000-0000-000091050000}"/>
    <cellStyle name="Euro" xfId="123" xr:uid="{00000000-0005-0000-0000-000092050000}"/>
    <cellStyle name="Euro 10" xfId="1697" xr:uid="{00000000-0005-0000-0000-000093050000}"/>
    <cellStyle name="Euro 11" xfId="1698" xr:uid="{00000000-0005-0000-0000-000094050000}"/>
    <cellStyle name="Euro 12" xfId="1699" xr:uid="{00000000-0005-0000-0000-000095050000}"/>
    <cellStyle name="Euro 13" xfId="1700" xr:uid="{00000000-0005-0000-0000-000096050000}"/>
    <cellStyle name="Euro 14" xfId="1701" xr:uid="{00000000-0005-0000-0000-000097050000}"/>
    <cellStyle name="Euro 15" xfId="1702" xr:uid="{00000000-0005-0000-0000-000098050000}"/>
    <cellStyle name="Euro 16" xfId="1703" xr:uid="{00000000-0005-0000-0000-000099050000}"/>
    <cellStyle name="Euro 17" xfId="1704" xr:uid="{00000000-0005-0000-0000-00009A050000}"/>
    <cellStyle name="Euro 17 2" xfId="1705" xr:uid="{00000000-0005-0000-0000-00009B050000}"/>
    <cellStyle name="Euro 17 2 2" xfId="1706" xr:uid="{00000000-0005-0000-0000-00009C050000}"/>
    <cellStyle name="Euro 18" xfId="1696" xr:uid="{00000000-0005-0000-0000-00009D050000}"/>
    <cellStyle name="Euro 2" xfId="1707" xr:uid="{00000000-0005-0000-0000-00009E050000}"/>
    <cellStyle name="Euro 2 2" xfId="1708" xr:uid="{00000000-0005-0000-0000-00009F050000}"/>
    <cellStyle name="Euro 2 2 2" xfId="1709" xr:uid="{00000000-0005-0000-0000-0000A0050000}"/>
    <cellStyle name="Euro 3" xfId="1710" xr:uid="{00000000-0005-0000-0000-0000A1050000}"/>
    <cellStyle name="Euro 3 2" xfId="1711" xr:uid="{00000000-0005-0000-0000-0000A2050000}"/>
    <cellStyle name="Euro 4" xfId="1712" xr:uid="{00000000-0005-0000-0000-0000A3050000}"/>
    <cellStyle name="Euro 5" xfId="1713" xr:uid="{00000000-0005-0000-0000-0000A4050000}"/>
    <cellStyle name="Euro 6" xfId="1714" xr:uid="{00000000-0005-0000-0000-0000A5050000}"/>
    <cellStyle name="Euro 7" xfId="1715" xr:uid="{00000000-0005-0000-0000-0000A6050000}"/>
    <cellStyle name="Euro 8" xfId="1716" xr:uid="{00000000-0005-0000-0000-0000A7050000}"/>
    <cellStyle name="Euro 9" xfId="1717" xr:uid="{00000000-0005-0000-0000-0000A8050000}"/>
    <cellStyle name="Excel Built-in Title" xfId="124" xr:uid="{00000000-0005-0000-0000-0000A9050000}"/>
    <cellStyle name="Explanatory Text" xfId="125" xr:uid="{00000000-0005-0000-0000-0000AA050000}"/>
    <cellStyle name="Explanatory Text 1" xfId="1718" xr:uid="{00000000-0005-0000-0000-0000AB050000}"/>
    <cellStyle name="Explanatory Text 16" xfId="1719" xr:uid="{00000000-0005-0000-0000-0000AC050000}"/>
    <cellStyle name="Explanatory Text 2" xfId="1720" xr:uid="{00000000-0005-0000-0000-0000AD050000}"/>
    <cellStyle name="Explanatory Text 2 2" xfId="1721" xr:uid="{00000000-0005-0000-0000-0000AE050000}"/>
    <cellStyle name="Explanatory Text 2 3" xfId="1722" xr:uid="{00000000-0005-0000-0000-0000AF050000}"/>
    <cellStyle name="Explanatory Text 3" xfId="1723" xr:uid="{00000000-0005-0000-0000-0000B0050000}"/>
    <cellStyle name="Explanatory Text 3 2" xfId="1724" xr:uid="{00000000-0005-0000-0000-0000B1050000}"/>
    <cellStyle name="Explanatory Text 4" xfId="1725" xr:uid="{00000000-0005-0000-0000-0000B2050000}"/>
    <cellStyle name="Explanatory Text 4 2" xfId="1726" xr:uid="{00000000-0005-0000-0000-0000B3050000}"/>
    <cellStyle name="Explanatory Text 5" xfId="1727" xr:uid="{00000000-0005-0000-0000-0000B4050000}"/>
    <cellStyle name="Explanatory Text 5 2" xfId="1728" xr:uid="{00000000-0005-0000-0000-0000B5050000}"/>
    <cellStyle name="Explanatory Text 6" xfId="1729" xr:uid="{00000000-0005-0000-0000-0000B6050000}"/>
    <cellStyle name="Explanatory Text 6 2" xfId="1730" xr:uid="{00000000-0005-0000-0000-0000B7050000}"/>
    <cellStyle name="Fixed" xfId="126" xr:uid="{00000000-0005-0000-0000-0000B8050000}"/>
    <cellStyle name="Followed Hyperlink" xfId="127" xr:uid="{00000000-0005-0000-0000-0000B9050000}"/>
    <cellStyle name="general" xfId="128" xr:uid="{00000000-0005-0000-0000-0000BA050000}"/>
    <cellStyle name="general 2" xfId="1732" xr:uid="{00000000-0005-0000-0000-0000BB050000}"/>
    <cellStyle name="general 3" xfId="1731" xr:uid="{00000000-0005-0000-0000-0000BC050000}"/>
    <cellStyle name="Good" xfId="129" xr:uid="{00000000-0005-0000-0000-0000BD050000}"/>
    <cellStyle name="Good 1" xfId="1733" xr:uid="{00000000-0005-0000-0000-0000BE050000}"/>
    <cellStyle name="Good 1 2" xfId="1734" xr:uid="{00000000-0005-0000-0000-0000BF050000}"/>
    <cellStyle name="Good 2" xfId="130" xr:uid="{00000000-0005-0000-0000-0000C0050000}"/>
    <cellStyle name="Good 2 2" xfId="1736" xr:uid="{00000000-0005-0000-0000-0000C1050000}"/>
    <cellStyle name="Good 2 2 2" xfId="1737" xr:uid="{00000000-0005-0000-0000-0000C2050000}"/>
    <cellStyle name="Good 2 2 3" xfId="1738" xr:uid="{00000000-0005-0000-0000-0000C3050000}"/>
    <cellStyle name="Good 2 2 4" xfId="1739" xr:uid="{00000000-0005-0000-0000-0000C4050000}"/>
    <cellStyle name="Good 2 3" xfId="1740" xr:uid="{00000000-0005-0000-0000-0000C5050000}"/>
    <cellStyle name="Good 2 4" xfId="1741" xr:uid="{00000000-0005-0000-0000-0000C6050000}"/>
    <cellStyle name="Good 2 5" xfId="1742" xr:uid="{00000000-0005-0000-0000-0000C7050000}"/>
    <cellStyle name="Good 2 6" xfId="1743" xr:uid="{00000000-0005-0000-0000-0000C8050000}"/>
    <cellStyle name="Good 2 7" xfId="1735" xr:uid="{00000000-0005-0000-0000-0000C9050000}"/>
    <cellStyle name="Good 3" xfId="1744" xr:uid="{00000000-0005-0000-0000-0000CA050000}"/>
    <cellStyle name="Good 3 2" xfId="1745" xr:uid="{00000000-0005-0000-0000-0000CB050000}"/>
    <cellStyle name="Good 3 2 2" xfId="1746" xr:uid="{00000000-0005-0000-0000-0000CC050000}"/>
    <cellStyle name="Good 3 2 3" xfId="1747" xr:uid="{00000000-0005-0000-0000-0000CD050000}"/>
    <cellStyle name="Good 3 3" xfId="1748" xr:uid="{00000000-0005-0000-0000-0000CE050000}"/>
    <cellStyle name="Good 4" xfId="1749" xr:uid="{00000000-0005-0000-0000-0000CF050000}"/>
    <cellStyle name="Good 4 2" xfId="1750" xr:uid="{00000000-0005-0000-0000-0000D0050000}"/>
    <cellStyle name="Good 4 3" xfId="1751" xr:uid="{00000000-0005-0000-0000-0000D1050000}"/>
    <cellStyle name="Good 5" xfId="1752" xr:uid="{00000000-0005-0000-0000-0000D2050000}"/>
    <cellStyle name="Good 5 2" xfId="1753" xr:uid="{00000000-0005-0000-0000-0000D3050000}"/>
    <cellStyle name="Good 5 3" xfId="1754" xr:uid="{00000000-0005-0000-0000-0000D4050000}"/>
    <cellStyle name="Good 6" xfId="1755" xr:uid="{00000000-0005-0000-0000-0000D5050000}"/>
    <cellStyle name="Good 6 2" xfId="1756" xr:uid="{00000000-0005-0000-0000-0000D6050000}"/>
    <cellStyle name="Good 6 2 2" xfId="1757" xr:uid="{00000000-0005-0000-0000-0000D7050000}"/>
    <cellStyle name="Good 6 3" xfId="1758" xr:uid="{00000000-0005-0000-0000-0000D8050000}"/>
    <cellStyle name="Good 6 4" xfId="1759" xr:uid="{00000000-0005-0000-0000-0000D9050000}"/>
    <cellStyle name="Good 7" xfId="1760" xr:uid="{00000000-0005-0000-0000-0000DA050000}"/>
    <cellStyle name="Heading" xfId="131" xr:uid="{00000000-0005-0000-0000-0000DB050000}"/>
    <cellStyle name="Heading 1" xfId="132" xr:uid="{00000000-0005-0000-0000-0000DC050000}"/>
    <cellStyle name="Heading 1 1" xfId="1762" xr:uid="{00000000-0005-0000-0000-0000DD050000}"/>
    <cellStyle name="Heading 1 2" xfId="1763" xr:uid="{00000000-0005-0000-0000-0000DE050000}"/>
    <cellStyle name="Heading 1 2 2" xfId="1764" xr:uid="{00000000-0005-0000-0000-0000DF050000}"/>
    <cellStyle name="Heading 1 2 2 2" xfId="1765" xr:uid="{00000000-0005-0000-0000-0000E0050000}"/>
    <cellStyle name="Heading 1 2 2 2 2" xfId="1766" xr:uid="{00000000-0005-0000-0000-0000E1050000}"/>
    <cellStyle name="Heading 1 2 2 3" xfId="1767" xr:uid="{00000000-0005-0000-0000-0000E2050000}"/>
    <cellStyle name="Heading 1 2 3" xfId="1768" xr:uid="{00000000-0005-0000-0000-0000E3050000}"/>
    <cellStyle name="Heading 1 2 3 2" xfId="1769" xr:uid="{00000000-0005-0000-0000-0000E4050000}"/>
    <cellStyle name="Heading 1 2 3 3" xfId="1770" xr:uid="{00000000-0005-0000-0000-0000E5050000}"/>
    <cellStyle name="Heading 1 2 4" xfId="1771" xr:uid="{00000000-0005-0000-0000-0000E6050000}"/>
    <cellStyle name="Heading 1 2 5" xfId="1772" xr:uid="{00000000-0005-0000-0000-0000E7050000}"/>
    <cellStyle name="Heading 1 2 6" xfId="1773" xr:uid="{00000000-0005-0000-0000-0000E8050000}"/>
    <cellStyle name="Heading 1 2 7" xfId="1774" xr:uid="{00000000-0005-0000-0000-0000E9050000}"/>
    <cellStyle name="Heading 1 3" xfId="1775" xr:uid="{00000000-0005-0000-0000-0000EA050000}"/>
    <cellStyle name="Heading 1 3 2" xfId="1776" xr:uid="{00000000-0005-0000-0000-0000EB050000}"/>
    <cellStyle name="Heading 1 3 2 2" xfId="1777" xr:uid="{00000000-0005-0000-0000-0000EC050000}"/>
    <cellStyle name="Heading 1 3 3" xfId="1778" xr:uid="{00000000-0005-0000-0000-0000ED050000}"/>
    <cellStyle name="Heading 1 4" xfId="1779" xr:uid="{00000000-0005-0000-0000-0000EE050000}"/>
    <cellStyle name="Heading 1 4 2" xfId="1780" xr:uid="{00000000-0005-0000-0000-0000EF050000}"/>
    <cellStyle name="Heading 1 5" xfId="1781" xr:uid="{00000000-0005-0000-0000-0000F0050000}"/>
    <cellStyle name="Heading 1 5 2" xfId="1782" xr:uid="{00000000-0005-0000-0000-0000F1050000}"/>
    <cellStyle name="Heading 1 6" xfId="1783" xr:uid="{00000000-0005-0000-0000-0000F2050000}"/>
    <cellStyle name="Heading 1 6 2" xfId="1784" xr:uid="{00000000-0005-0000-0000-0000F3050000}"/>
    <cellStyle name="Heading 1 6 3" xfId="1785" xr:uid="{00000000-0005-0000-0000-0000F4050000}"/>
    <cellStyle name="Heading 1 6 4" xfId="1786" xr:uid="{00000000-0005-0000-0000-0000F5050000}"/>
    <cellStyle name="Heading 1 7" xfId="1787" xr:uid="{00000000-0005-0000-0000-0000F6050000}"/>
    <cellStyle name="Heading 1 8" xfId="1761" xr:uid="{00000000-0005-0000-0000-0000F7050000}"/>
    <cellStyle name="Heading 2" xfId="133" xr:uid="{00000000-0005-0000-0000-0000F8050000}"/>
    <cellStyle name="Heading 2 1" xfId="1789" xr:uid="{00000000-0005-0000-0000-0000F9050000}"/>
    <cellStyle name="Heading 2 2" xfId="1790" xr:uid="{00000000-0005-0000-0000-0000FA050000}"/>
    <cellStyle name="Heading 2 2 2" xfId="1791" xr:uid="{00000000-0005-0000-0000-0000FB050000}"/>
    <cellStyle name="Heading 2 2 2 2" xfId="1792" xr:uid="{00000000-0005-0000-0000-0000FC050000}"/>
    <cellStyle name="Heading 2 2 2 2 2" xfId="1793" xr:uid="{00000000-0005-0000-0000-0000FD050000}"/>
    <cellStyle name="Heading 2 2 2 3" xfId="1794" xr:uid="{00000000-0005-0000-0000-0000FE050000}"/>
    <cellStyle name="Heading 2 2 3" xfId="1795" xr:uid="{00000000-0005-0000-0000-0000FF050000}"/>
    <cellStyle name="Heading 2 2 3 2" xfId="1796" xr:uid="{00000000-0005-0000-0000-000000060000}"/>
    <cellStyle name="Heading 2 2 3 3" xfId="1797" xr:uid="{00000000-0005-0000-0000-000001060000}"/>
    <cellStyle name="Heading 2 2 4" xfId="1798" xr:uid="{00000000-0005-0000-0000-000002060000}"/>
    <cellStyle name="Heading 2 2 5" xfId="1799" xr:uid="{00000000-0005-0000-0000-000003060000}"/>
    <cellStyle name="Heading 2 2 6" xfId="1800" xr:uid="{00000000-0005-0000-0000-000004060000}"/>
    <cellStyle name="Heading 2 2 7" xfId="1801" xr:uid="{00000000-0005-0000-0000-000005060000}"/>
    <cellStyle name="Heading 2 3" xfId="1802" xr:uid="{00000000-0005-0000-0000-000006060000}"/>
    <cellStyle name="Heading 2 3 2" xfId="1803" xr:uid="{00000000-0005-0000-0000-000007060000}"/>
    <cellStyle name="Heading 2 3 2 2" xfId="1804" xr:uid="{00000000-0005-0000-0000-000008060000}"/>
    <cellStyle name="Heading 2 3 3" xfId="1805" xr:uid="{00000000-0005-0000-0000-000009060000}"/>
    <cellStyle name="Heading 2 4" xfId="1806" xr:uid="{00000000-0005-0000-0000-00000A060000}"/>
    <cellStyle name="Heading 2 4 2" xfId="1807" xr:uid="{00000000-0005-0000-0000-00000B060000}"/>
    <cellStyle name="Heading 2 5" xfId="1808" xr:uid="{00000000-0005-0000-0000-00000C060000}"/>
    <cellStyle name="Heading 2 5 2" xfId="1809" xr:uid="{00000000-0005-0000-0000-00000D060000}"/>
    <cellStyle name="Heading 2 6" xfId="1810" xr:uid="{00000000-0005-0000-0000-00000E060000}"/>
    <cellStyle name="Heading 2 6 2" xfId="1811" xr:uid="{00000000-0005-0000-0000-00000F060000}"/>
    <cellStyle name="Heading 2 6 3" xfId="1812" xr:uid="{00000000-0005-0000-0000-000010060000}"/>
    <cellStyle name="Heading 2 6 4" xfId="1813" xr:uid="{00000000-0005-0000-0000-000011060000}"/>
    <cellStyle name="Heading 2 7" xfId="1814" xr:uid="{00000000-0005-0000-0000-000012060000}"/>
    <cellStyle name="Heading 2 8" xfId="1788" xr:uid="{00000000-0005-0000-0000-000013060000}"/>
    <cellStyle name="Heading 3" xfId="134" xr:uid="{00000000-0005-0000-0000-000014060000}"/>
    <cellStyle name="Heading 3 1" xfId="1816" xr:uid="{00000000-0005-0000-0000-000015060000}"/>
    <cellStyle name="Heading 3 2" xfId="1817" xr:uid="{00000000-0005-0000-0000-000016060000}"/>
    <cellStyle name="Heading 3 2 2" xfId="1818" xr:uid="{00000000-0005-0000-0000-000017060000}"/>
    <cellStyle name="Heading 3 2 2 2" xfId="1819" xr:uid="{00000000-0005-0000-0000-000018060000}"/>
    <cellStyle name="Heading 3 2 2 2 2" xfId="1820" xr:uid="{00000000-0005-0000-0000-000019060000}"/>
    <cellStyle name="Heading 3 2 2 3" xfId="1821" xr:uid="{00000000-0005-0000-0000-00001A060000}"/>
    <cellStyle name="Heading 3 2 3" xfId="1822" xr:uid="{00000000-0005-0000-0000-00001B060000}"/>
    <cellStyle name="Heading 3 2 3 2" xfId="1823" xr:uid="{00000000-0005-0000-0000-00001C060000}"/>
    <cellStyle name="Heading 3 2 3 3" xfId="1824" xr:uid="{00000000-0005-0000-0000-00001D060000}"/>
    <cellStyle name="Heading 3 2 4" xfId="1825" xr:uid="{00000000-0005-0000-0000-00001E060000}"/>
    <cellStyle name="Heading 3 2 5" xfId="1826" xr:uid="{00000000-0005-0000-0000-00001F060000}"/>
    <cellStyle name="Heading 3 2 6" xfId="1827" xr:uid="{00000000-0005-0000-0000-000020060000}"/>
    <cellStyle name="Heading 3 2 7" xfId="1828" xr:uid="{00000000-0005-0000-0000-000021060000}"/>
    <cellStyle name="Heading 3 3" xfId="1829" xr:uid="{00000000-0005-0000-0000-000022060000}"/>
    <cellStyle name="Heading 3 3 2" xfId="1830" xr:uid="{00000000-0005-0000-0000-000023060000}"/>
    <cellStyle name="Heading 3 3 2 2" xfId="1831" xr:uid="{00000000-0005-0000-0000-000024060000}"/>
    <cellStyle name="Heading 3 3 3" xfId="1832" xr:uid="{00000000-0005-0000-0000-000025060000}"/>
    <cellStyle name="Heading 3 4" xfId="1833" xr:uid="{00000000-0005-0000-0000-000026060000}"/>
    <cellStyle name="Heading 3 4 2" xfId="1834" xr:uid="{00000000-0005-0000-0000-000027060000}"/>
    <cellStyle name="Heading 3 5" xfId="1835" xr:uid="{00000000-0005-0000-0000-000028060000}"/>
    <cellStyle name="Heading 3 5 2" xfId="1836" xr:uid="{00000000-0005-0000-0000-000029060000}"/>
    <cellStyle name="Heading 3 6" xfId="1837" xr:uid="{00000000-0005-0000-0000-00002A060000}"/>
    <cellStyle name="Heading 3 6 2" xfId="1838" xr:uid="{00000000-0005-0000-0000-00002B060000}"/>
    <cellStyle name="Heading 3 6 3" xfId="1839" xr:uid="{00000000-0005-0000-0000-00002C060000}"/>
    <cellStyle name="Heading 3 6 4" xfId="1840" xr:uid="{00000000-0005-0000-0000-00002D060000}"/>
    <cellStyle name="Heading 3 7" xfId="1841" xr:uid="{00000000-0005-0000-0000-00002E060000}"/>
    <cellStyle name="Heading 3 8" xfId="1815" xr:uid="{00000000-0005-0000-0000-00002F060000}"/>
    <cellStyle name="Heading 4" xfId="135" xr:uid="{00000000-0005-0000-0000-000030060000}"/>
    <cellStyle name="Heading 4 1" xfId="1842" xr:uid="{00000000-0005-0000-0000-000031060000}"/>
    <cellStyle name="Heading 4 2" xfId="1843" xr:uid="{00000000-0005-0000-0000-000032060000}"/>
    <cellStyle name="Heading 4 2 2" xfId="1844" xr:uid="{00000000-0005-0000-0000-000033060000}"/>
    <cellStyle name="Heading 4 2 2 2" xfId="1845" xr:uid="{00000000-0005-0000-0000-000034060000}"/>
    <cellStyle name="Heading 4 2 2 2 2" xfId="1846" xr:uid="{00000000-0005-0000-0000-000035060000}"/>
    <cellStyle name="Heading 4 2 2 3" xfId="1847" xr:uid="{00000000-0005-0000-0000-000036060000}"/>
    <cellStyle name="Heading 4 2 3" xfId="1848" xr:uid="{00000000-0005-0000-0000-000037060000}"/>
    <cellStyle name="Heading 4 2 3 2" xfId="1849" xr:uid="{00000000-0005-0000-0000-000038060000}"/>
    <cellStyle name="Heading 4 2 3 3" xfId="1850" xr:uid="{00000000-0005-0000-0000-000039060000}"/>
    <cellStyle name="Heading 4 2 4" xfId="1851" xr:uid="{00000000-0005-0000-0000-00003A060000}"/>
    <cellStyle name="Heading 4 2 5" xfId="1852" xr:uid="{00000000-0005-0000-0000-00003B060000}"/>
    <cellStyle name="Heading 4 3" xfId="1853" xr:uid="{00000000-0005-0000-0000-00003C060000}"/>
    <cellStyle name="Heading 4 3 2" xfId="1854" xr:uid="{00000000-0005-0000-0000-00003D060000}"/>
    <cellStyle name="Heading 4 3 2 2" xfId="1855" xr:uid="{00000000-0005-0000-0000-00003E060000}"/>
    <cellStyle name="Heading 4 3 3" xfId="1856" xr:uid="{00000000-0005-0000-0000-00003F060000}"/>
    <cellStyle name="Heading 4 4" xfId="1857" xr:uid="{00000000-0005-0000-0000-000040060000}"/>
    <cellStyle name="Heading 4 4 2" xfId="1858" xr:uid="{00000000-0005-0000-0000-000041060000}"/>
    <cellStyle name="Heading 4 5" xfId="1859" xr:uid="{00000000-0005-0000-0000-000042060000}"/>
    <cellStyle name="Heading 4 5 2" xfId="1860" xr:uid="{00000000-0005-0000-0000-000043060000}"/>
    <cellStyle name="Heading 4 6" xfId="1861" xr:uid="{00000000-0005-0000-0000-000044060000}"/>
    <cellStyle name="Heading 4 6 2" xfId="1862" xr:uid="{00000000-0005-0000-0000-000045060000}"/>
    <cellStyle name="Heading 4 6 3" xfId="1863" xr:uid="{00000000-0005-0000-0000-000046060000}"/>
    <cellStyle name="Heading 4 6 4" xfId="1864" xr:uid="{00000000-0005-0000-0000-000047060000}"/>
    <cellStyle name="Heading 4 7" xfId="1865" xr:uid="{00000000-0005-0000-0000-000048060000}"/>
    <cellStyle name="Heading1" xfId="136" xr:uid="{00000000-0005-0000-0000-000049060000}"/>
    <cellStyle name="Heading2" xfId="137" xr:uid="{00000000-0005-0000-0000-00004A060000}"/>
    <cellStyle name="Hiperpovezava" xfId="22" builtinId="8"/>
    <cellStyle name="Hiperpovezava 2" xfId="138" xr:uid="{00000000-0005-0000-0000-00004C060000}"/>
    <cellStyle name="Hiperpovezava 2 2" xfId="139" xr:uid="{00000000-0005-0000-0000-00004D060000}"/>
    <cellStyle name="Hiperpovezava 2 3" xfId="140" xr:uid="{00000000-0005-0000-0000-00004E060000}"/>
    <cellStyle name="Hiperpovezava 2 4" xfId="141" xr:uid="{00000000-0005-0000-0000-00004F060000}"/>
    <cellStyle name="Hiperpovezava 2 5" xfId="1866" xr:uid="{00000000-0005-0000-0000-000050060000}"/>
    <cellStyle name="Hiperpovezava 3" xfId="142" xr:uid="{00000000-0005-0000-0000-000051060000}"/>
    <cellStyle name="Hiperpovezava 3 2" xfId="1867" xr:uid="{00000000-0005-0000-0000-000052060000}"/>
    <cellStyle name="Hiperpovezava 4" xfId="143" xr:uid="{00000000-0005-0000-0000-000053060000}"/>
    <cellStyle name="Hiperpovezava 5" xfId="144" xr:uid="{00000000-0005-0000-0000-000054060000}"/>
    <cellStyle name="Hiperpovezava 6" xfId="145" xr:uid="{00000000-0005-0000-0000-000055060000}"/>
    <cellStyle name="Hyperlink" xfId="146" xr:uid="{00000000-0005-0000-0000-000056060000}"/>
    <cellStyle name="Hyperlink 2" xfId="147" xr:uid="{00000000-0005-0000-0000-000057060000}"/>
    <cellStyle name="Hyperlink 2 2" xfId="1869" xr:uid="{00000000-0005-0000-0000-000058060000}"/>
    <cellStyle name="Hyperlink 2 3" xfId="1868" xr:uid="{00000000-0005-0000-0000-000059060000}"/>
    <cellStyle name="Hyperlink 3" xfId="148" xr:uid="{00000000-0005-0000-0000-00005A060000}"/>
    <cellStyle name="Input" xfId="149" xr:uid="{00000000-0005-0000-0000-00005B060000}"/>
    <cellStyle name="Input 1" xfId="1871" xr:uid="{00000000-0005-0000-0000-00005C060000}"/>
    <cellStyle name="Input 2" xfId="150" xr:uid="{00000000-0005-0000-0000-00005D060000}"/>
    <cellStyle name="Input 2 2" xfId="1873" xr:uid="{00000000-0005-0000-0000-00005E060000}"/>
    <cellStyle name="Input 2 2 2" xfId="1874" xr:uid="{00000000-0005-0000-0000-00005F060000}"/>
    <cellStyle name="Input 2 2 3" xfId="1875" xr:uid="{00000000-0005-0000-0000-000060060000}"/>
    <cellStyle name="Input 2 3" xfId="1876" xr:uid="{00000000-0005-0000-0000-000061060000}"/>
    <cellStyle name="Input 2 4" xfId="1877" xr:uid="{00000000-0005-0000-0000-000062060000}"/>
    <cellStyle name="Input 2 5" xfId="1878" xr:uid="{00000000-0005-0000-0000-000063060000}"/>
    <cellStyle name="Input 2 6" xfId="1879" xr:uid="{00000000-0005-0000-0000-000064060000}"/>
    <cellStyle name="Input 2 7" xfId="1872" xr:uid="{00000000-0005-0000-0000-000065060000}"/>
    <cellStyle name="Input 3" xfId="1880" xr:uid="{00000000-0005-0000-0000-000066060000}"/>
    <cellStyle name="Input 3 2" xfId="1881" xr:uid="{00000000-0005-0000-0000-000067060000}"/>
    <cellStyle name="Input 3 2 2" xfId="1882" xr:uid="{00000000-0005-0000-0000-000068060000}"/>
    <cellStyle name="Input 3 3" xfId="1883" xr:uid="{00000000-0005-0000-0000-000069060000}"/>
    <cellStyle name="Input 4" xfId="1884" xr:uid="{00000000-0005-0000-0000-00006A060000}"/>
    <cellStyle name="Input 4 2" xfId="1885" xr:uid="{00000000-0005-0000-0000-00006B060000}"/>
    <cellStyle name="Input 5" xfId="1886" xr:uid="{00000000-0005-0000-0000-00006C060000}"/>
    <cellStyle name="Input 5 2" xfId="1887" xr:uid="{00000000-0005-0000-0000-00006D060000}"/>
    <cellStyle name="Input 6" xfId="1888" xr:uid="{00000000-0005-0000-0000-00006E060000}"/>
    <cellStyle name="Input 6 2" xfId="1889" xr:uid="{00000000-0005-0000-0000-00006F060000}"/>
    <cellStyle name="Input 6 3" xfId="1890" xr:uid="{00000000-0005-0000-0000-000070060000}"/>
    <cellStyle name="Input 6 4" xfId="1891" xr:uid="{00000000-0005-0000-0000-000071060000}"/>
    <cellStyle name="Input 7" xfId="1892" xr:uid="{00000000-0005-0000-0000-000072060000}"/>
    <cellStyle name="Input 8" xfId="1870" xr:uid="{00000000-0005-0000-0000-000073060000}"/>
    <cellStyle name="Item" xfId="151" xr:uid="{00000000-0005-0000-0000-000074060000}"/>
    <cellStyle name="Izhod 2" xfId="152" xr:uid="{00000000-0005-0000-0000-000075060000}"/>
    <cellStyle name="Izhod 2 2" xfId="1894" xr:uid="{00000000-0005-0000-0000-000076060000}"/>
    <cellStyle name="Izhod 2 2 2" xfId="1895" xr:uid="{00000000-0005-0000-0000-000077060000}"/>
    <cellStyle name="Izhod 2 3" xfId="1896" xr:uid="{00000000-0005-0000-0000-000078060000}"/>
    <cellStyle name="Izhod 2 4" xfId="1893" xr:uid="{00000000-0005-0000-0000-000079060000}"/>
    <cellStyle name="Izhod 3" xfId="1897" xr:uid="{00000000-0005-0000-0000-00007A060000}"/>
    <cellStyle name="Izhod 4" xfId="1898" xr:uid="{00000000-0005-0000-0000-00007B060000}"/>
    <cellStyle name="Keš" xfId="15" xr:uid="{00000000-0005-0000-0000-00007C060000}"/>
    <cellStyle name="klet_1" xfId="153" xr:uid="{00000000-0005-0000-0000-00007D060000}"/>
    <cellStyle name="Komma0" xfId="154" xr:uid="{00000000-0005-0000-0000-00007E060000}"/>
    <cellStyle name="ĹëČ­ [0]_laroux" xfId="1899" xr:uid="{00000000-0005-0000-0000-00007F060000}"/>
    <cellStyle name="ĹëČ­_laroux" xfId="1900" xr:uid="{00000000-0005-0000-0000-000080060000}"/>
    <cellStyle name="Linked Cell" xfId="155" xr:uid="{00000000-0005-0000-0000-000081060000}"/>
    <cellStyle name="Linked Cell 1" xfId="1901" xr:uid="{00000000-0005-0000-0000-000082060000}"/>
    <cellStyle name="Linked Cell 2" xfId="1902" xr:uid="{00000000-0005-0000-0000-000083060000}"/>
    <cellStyle name="Linked Cell 2 2" xfId="1903" xr:uid="{00000000-0005-0000-0000-000084060000}"/>
    <cellStyle name="Linked Cell 2 2 2" xfId="1904" xr:uid="{00000000-0005-0000-0000-000085060000}"/>
    <cellStyle name="Linked Cell 2 2 2 2" xfId="1905" xr:uid="{00000000-0005-0000-0000-000086060000}"/>
    <cellStyle name="Linked Cell 2 2 3" xfId="1906" xr:uid="{00000000-0005-0000-0000-000087060000}"/>
    <cellStyle name="Linked Cell 2 3" xfId="1907" xr:uid="{00000000-0005-0000-0000-000088060000}"/>
    <cellStyle name="Linked Cell 2 3 2" xfId="1908" xr:uid="{00000000-0005-0000-0000-000089060000}"/>
    <cellStyle name="Linked Cell 2 3 3" xfId="1909" xr:uid="{00000000-0005-0000-0000-00008A060000}"/>
    <cellStyle name="Linked Cell 2 4" xfId="1910" xr:uid="{00000000-0005-0000-0000-00008B060000}"/>
    <cellStyle name="Linked Cell 2 4 2" xfId="1911" xr:uid="{00000000-0005-0000-0000-00008C060000}"/>
    <cellStyle name="Linked Cell 2 5" xfId="1912" xr:uid="{00000000-0005-0000-0000-00008D060000}"/>
    <cellStyle name="Linked Cell 2 6" xfId="1913" xr:uid="{00000000-0005-0000-0000-00008E060000}"/>
    <cellStyle name="Linked Cell 2 7" xfId="1914" xr:uid="{00000000-0005-0000-0000-00008F060000}"/>
    <cellStyle name="Linked Cell 3" xfId="1915" xr:uid="{00000000-0005-0000-0000-000090060000}"/>
    <cellStyle name="Linked Cell 3 2" xfId="1916" xr:uid="{00000000-0005-0000-0000-000091060000}"/>
    <cellStyle name="Linked Cell 3 2 2" xfId="1917" xr:uid="{00000000-0005-0000-0000-000092060000}"/>
    <cellStyle name="Linked Cell 3 3" xfId="1918" xr:uid="{00000000-0005-0000-0000-000093060000}"/>
    <cellStyle name="Linked Cell 4" xfId="1919" xr:uid="{00000000-0005-0000-0000-000094060000}"/>
    <cellStyle name="Linked Cell 4 2" xfId="1920" xr:uid="{00000000-0005-0000-0000-000095060000}"/>
    <cellStyle name="Linked Cell 5" xfId="1921" xr:uid="{00000000-0005-0000-0000-000096060000}"/>
    <cellStyle name="Linked Cell 5 2" xfId="1922" xr:uid="{00000000-0005-0000-0000-000097060000}"/>
    <cellStyle name="Linked Cell 6" xfId="1923" xr:uid="{00000000-0005-0000-0000-000098060000}"/>
    <cellStyle name="Linked Cell 6 2" xfId="1924" xr:uid="{00000000-0005-0000-0000-000099060000}"/>
    <cellStyle name="Linked Cell 6 3" xfId="1925" xr:uid="{00000000-0005-0000-0000-00009A060000}"/>
    <cellStyle name="Linked Cell 6 4" xfId="1926" xr:uid="{00000000-0005-0000-0000-00009B060000}"/>
    <cellStyle name="Linked Cell 7" xfId="1927" xr:uid="{00000000-0005-0000-0000-00009C060000}"/>
    <cellStyle name="Naslov 1 1" xfId="156" xr:uid="{00000000-0005-0000-0000-00009D060000}"/>
    <cellStyle name="Naslov 1 1 1" xfId="157" xr:uid="{00000000-0005-0000-0000-00009E060000}"/>
    <cellStyle name="Naslov 1 1 2" xfId="1928" xr:uid="{00000000-0005-0000-0000-00009F060000}"/>
    <cellStyle name="Naslov 1 1 2 2" xfId="1929" xr:uid="{00000000-0005-0000-0000-0000A0060000}"/>
    <cellStyle name="Naslov 1 2" xfId="158" xr:uid="{00000000-0005-0000-0000-0000A1060000}"/>
    <cellStyle name="Naslov 1 2 2" xfId="1931" xr:uid="{00000000-0005-0000-0000-0000A2060000}"/>
    <cellStyle name="Naslov 1 2 3" xfId="1930" xr:uid="{00000000-0005-0000-0000-0000A3060000}"/>
    <cellStyle name="Naslov 1 3" xfId="1932" xr:uid="{00000000-0005-0000-0000-0000A4060000}"/>
    <cellStyle name="Naslov 2 2" xfId="159" xr:uid="{00000000-0005-0000-0000-0000A5060000}"/>
    <cellStyle name="Naslov 2 3" xfId="1933" xr:uid="{00000000-0005-0000-0000-0000A6060000}"/>
    <cellStyle name="Naslov 3 2" xfId="160" xr:uid="{00000000-0005-0000-0000-0000A7060000}"/>
    <cellStyle name="Naslov 3 3" xfId="1934" xr:uid="{00000000-0005-0000-0000-0000A8060000}"/>
    <cellStyle name="Naslov 4 2" xfId="161" xr:uid="{00000000-0005-0000-0000-0000A9060000}"/>
    <cellStyle name="Naslov 4 3" xfId="1935" xr:uid="{00000000-0005-0000-0000-0000AA060000}"/>
    <cellStyle name="Naslov 5" xfId="162" xr:uid="{00000000-0005-0000-0000-0000AB060000}"/>
    <cellStyle name="Naslov 5 2" xfId="1937" xr:uid="{00000000-0005-0000-0000-0000AC060000}"/>
    <cellStyle name="Naslov 5 3" xfId="1938" xr:uid="{00000000-0005-0000-0000-0000AD060000}"/>
    <cellStyle name="Naslov 5 4" xfId="1939" xr:uid="{00000000-0005-0000-0000-0000AE060000}"/>
    <cellStyle name="Naslov 5 5" xfId="1936" xr:uid="{00000000-0005-0000-0000-0000AF060000}"/>
    <cellStyle name="Naslov 6" xfId="1940" xr:uid="{00000000-0005-0000-0000-0000B0060000}"/>
    <cellStyle name="Naslov del" xfId="1941" xr:uid="{00000000-0005-0000-0000-0000B1060000}"/>
    <cellStyle name="Naslov del 1" xfId="1942" xr:uid="{00000000-0005-0000-0000-0000B2060000}"/>
    <cellStyle name="Naslov del 2" xfId="1943" xr:uid="{00000000-0005-0000-0000-0000B3060000}"/>
    <cellStyle name="Naslov del 3" xfId="1944" xr:uid="{00000000-0005-0000-0000-0000B4060000}"/>
    <cellStyle name="Naslov del 4" xfId="1945" xr:uid="{00000000-0005-0000-0000-0000B5060000}"/>
    <cellStyle name="Naslov del 5" xfId="1946" xr:uid="{00000000-0005-0000-0000-0000B6060000}"/>
    <cellStyle name="Naslov del 6" xfId="1947" xr:uid="{00000000-0005-0000-0000-0000B7060000}"/>
    <cellStyle name="nASLOV PROSTOROV" xfId="1948" xr:uid="{00000000-0005-0000-0000-0000B8060000}"/>
    <cellStyle name="nASLOV PROSTOROV 1" xfId="1949" xr:uid="{00000000-0005-0000-0000-0000B9060000}"/>
    <cellStyle name="nASLOV PROSTOROV 2" xfId="1950" xr:uid="{00000000-0005-0000-0000-0000BA060000}"/>
    <cellStyle name="nASLOV PROSTOROV 3" xfId="1951" xr:uid="{00000000-0005-0000-0000-0000BB060000}"/>
    <cellStyle name="nASLOV PROSTOROV 4" xfId="1952" xr:uid="{00000000-0005-0000-0000-0000BC060000}"/>
    <cellStyle name="nASLOV PROSTOROV 5" xfId="1953" xr:uid="{00000000-0005-0000-0000-0000BD060000}"/>
    <cellStyle name="nASLOV PROSTOROV 6" xfId="1954" xr:uid="{00000000-0005-0000-0000-0000BE060000}"/>
    <cellStyle name="Naslov sklopa" xfId="163" xr:uid="{00000000-0005-0000-0000-0000BF060000}"/>
    <cellStyle name="naslov2" xfId="164" xr:uid="{00000000-0005-0000-0000-0000C0060000}"/>
    <cellStyle name="NASLOVI 2" xfId="165" xr:uid="{00000000-0005-0000-0000-0000C1060000}"/>
    <cellStyle name="NASLOVI 2 2" xfId="166" xr:uid="{00000000-0005-0000-0000-0000C2060000}"/>
    <cellStyle name="Navadno" xfId="0" builtinId="0"/>
    <cellStyle name="Navadno 10" xfId="167" xr:uid="{00000000-0005-0000-0000-0000C4060000}"/>
    <cellStyle name="Navadno 10 10 10" xfId="168" xr:uid="{00000000-0005-0000-0000-0000C5060000}"/>
    <cellStyle name="Navadno 10 10 10 5" xfId="169" xr:uid="{00000000-0005-0000-0000-0000C6060000}"/>
    <cellStyle name="Navadno 10 111 10" xfId="170" xr:uid="{00000000-0005-0000-0000-0000C7060000}"/>
    <cellStyle name="Navadno 10 2" xfId="5" xr:uid="{00000000-0005-0000-0000-0000C8060000}"/>
    <cellStyle name="Navadno 10 2 2" xfId="1956" xr:uid="{00000000-0005-0000-0000-0000C9060000}"/>
    <cellStyle name="Navadno 10 2 2 2" xfId="1957" xr:uid="{00000000-0005-0000-0000-0000CA060000}"/>
    <cellStyle name="Navadno 10 2 2 2 2" xfId="1958" xr:uid="{00000000-0005-0000-0000-0000CB060000}"/>
    <cellStyle name="Navadno 10 2 2 3" xfId="1959" xr:uid="{00000000-0005-0000-0000-0000CC060000}"/>
    <cellStyle name="Navadno 10 2 3" xfId="1960" xr:uid="{00000000-0005-0000-0000-0000CD060000}"/>
    <cellStyle name="Navadno 10 2 3 2" xfId="1961" xr:uid="{00000000-0005-0000-0000-0000CE060000}"/>
    <cellStyle name="Navadno 10 2 4" xfId="1962" xr:uid="{00000000-0005-0000-0000-0000CF060000}"/>
    <cellStyle name="Navadno 10 2 5" xfId="1963" xr:uid="{00000000-0005-0000-0000-0000D0060000}"/>
    <cellStyle name="Navadno 10 2 6" xfId="1955" xr:uid="{00000000-0005-0000-0000-0000D1060000}"/>
    <cellStyle name="Navadno 10 3" xfId="1964" xr:uid="{00000000-0005-0000-0000-0000D2060000}"/>
    <cellStyle name="Navadno 10 3 2" xfId="1965" xr:uid="{00000000-0005-0000-0000-0000D3060000}"/>
    <cellStyle name="Navadno 10 3 2 2" xfId="1966" xr:uid="{00000000-0005-0000-0000-0000D4060000}"/>
    <cellStyle name="Navadno 10 3 2 2 2" xfId="1967" xr:uid="{00000000-0005-0000-0000-0000D5060000}"/>
    <cellStyle name="Navadno 10 3 2 3" xfId="1968" xr:uid="{00000000-0005-0000-0000-0000D6060000}"/>
    <cellStyle name="Navadno 10 3 3" xfId="1969" xr:uid="{00000000-0005-0000-0000-0000D7060000}"/>
    <cellStyle name="Navadno 10 3 3 2" xfId="1970" xr:uid="{00000000-0005-0000-0000-0000D8060000}"/>
    <cellStyle name="Navadno 10 3 4" xfId="1971" xr:uid="{00000000-0005-0000-0000-0000D9060000}"/>
    <cellStyle name="Navadno 10 3 5" xfId="1972" xr:uid="{00000000-0005-0000-0000-0000DA060000}"/>
    <cellStyle name="Navadno 103" xfId="171" xr:uid="{00000000-0005-0000-0000-0000DB060000}"/>
    <cellStyle name="Navadno 104" xfId="172" xr:uid="{00000000-0005-0000-0000-0000DC060000}"/>
    <cellStyle name="Navadno 105" xfId="173" xr:uid="{00000000-0005-0000-0000-0000DD060000}"/>
    <cellStyle name="Navadno 105 2" xfId="174" xr:uid="{00000000-0005-0000-0000-0000DE060000}"/>
    <cellStyle name="Navadno 106 2" xfId="175" xr:uid="{00000000-0005-0000-0000-0000DF060000}"/>
    <cellStyle name="Navadno 107" xfId="176" xr:uid="{00000000-0005-0000-0000-0000E0060000}"/>
    <cellStyle name="Navadno 108" xfId="177" xr:uid="{00000000-0005-0000-0000-0000E1060000}"/>
    <cellStyle name="Navadno 109" xfId="178" xr:uid="{00000000-0005-0000-0000-0000E2060000}"/>
    <cellStyle name="Navadno 11" xfId="179" xr:uid="{00000000-0005-0000-0000-0000E3060000}"/>
    <cellStyle name="Navadno 11 2" xfId="1974" xr:uid="{00000000-0005-0000-0000-0000E4060000}"/>
    <cellStyle name="Navadno 11 2 2" xfId="1975" xr:uid="{00000000-0005-0000-0000-0000E5060000}"/>
    <cellStyle name="Navadno 11 2 2 2" xfId="1976" xr:uid="{00000000-0005-0000-0000-0000E6060000}"/>
    <cellStyle name="Navadno 11 2 2 2 2" xfId="1977" xr:uid="{00000000-0005-0000-0000-0000E7060000}"/>
    <cellStyle name="Navadno 11 2 2 3" xfId="1978" xr:uid="{00000000-0005-0000-0000-0000E8060000}"/>
    <cellStyle name="Navadno 11 2 3" xfId="1979" xr:uid="{00000000-0005-0000-0000-0000E9060000}"/>
    <cellStyle name="Navadno 11 2 3 2" xfId="1980" xr:uid="{00000000-0005-0000-0000-0000EA060000}"/>
    <cellStyle name="Navadno 11 2 4" xfId="1981" xr:uid="{00000000-0005-0000-0000-0000EB060000}"/>
    <cellStyle name="Navadno 11 2 5" xfId="1982" xr:uid="{00000000-0005-0000-0000-0000EC060000}"/>
    <cellStyle name="Navadno 11 3" xfId="1983" xr:uid="{00000000-0005-0000-0000-0000ED060000}"/>
    <cellStyle name="Navadno 11 3 2" xfId="1984" xr:uid="{00000000-0005-0000-0000-0000EE060000}"/>
    <cellStyle name="Navadno 11 3 2 2" xfId="1985" xr:uid="{00000000-0005-0000-0000-0000EF060000}"/>
    <cellStyle name="Navadno 11 3 2 2 2" xfId="1986" xr:uid="{00000000-0005-0000-0000-0000F0060000}"/>
    <cellStyle name="Navadno 11 3 2 3" xfId="1987" xr:uid="{00000000-0005-0000-0000-0000F1060000}"/>
    <cellStyle name="Navadno 11 3 3" xfId="1988" xr:uid="{00000000-0005-0000-0000-0000F2060000}"/>
    <cellStyle name="Navadno 11 3 3 2" xfId="1989" xr:uid="{00000000-0005-0000-0000-0000F3060000}"/>
    <cellStyle name="Navadno 11 3 4" xfId="1990" xr:uid="{00000000-0005-0000-0000-0000F4060000}"/>
    <cellStyle name="Navadno 11 4" xfId="1973" xr:uid="{00000000-0005-0000-0000-0000F5060000}"/>
    <cellStyle name="Navadno 110" xfId="180" xr:uid="{00000000-0005-0000-0000-0000F6060000}"/>
    <cellStyle name="Navadno 111" xfId="181" xr:uid="{00000000-0005-0000-0000-0000F7060000}"/>
    <cellStyle name="Navadno 112 2" xfId="182" xr:uid="{00000000-0005-0000-0000-0000F8060000}"/>
    <cellStyle name="Navadno 113 2" xfId="183" xr:uid="{00000000-0005-0000-0000-0000F9060000}"/>
    <cellStyle name="Navadno 114 2" xfId="184" xr:uid="{00000000-0005-0000-0000-0000FA060000}"/>
    <cellStyle name="Navadno 115 2" xfId="185" xr:uid="{00000000-0005-0000-0000-0000FB060000}"/>
    <cellStyle name="Navadno 116 2" xfId="186" xr:uid="{00000000-0005-0000-0000-0000FC060000}"/>
    <cellStyle name="Navadno 119 2" xfId="187" xr:uid="{00000000-0005-0000-0000-0000FD060000}"/>
    <cellStyle name="Navadno 12" xfId="188" xr:uid="{00000000-0005-0000-0000-0000FE060000}"/>
    <cellStyle name="Navadno 12 2" xfId="1992" xr:uid="{00000000-0005-0000-0000-0000FF060000}"/>
    <cellStyle name="Navadno 12 2 2" xfId="1993" xr:uid="{00000000-0005-0000-0000-000000070000}"/>
    <cellStyle name="Navadno 12 2 2 2" xfId="1994" xr:uid="{00000000-0005-0000-0000-000001070000}"/>
    <cellStyle name="Navadno 12 2 2 2 2" xfId="1995" xr:uid="{00000000-0005-0000-0000-000002070000}"/>
    <cellStyle name="Navadno 12 2 2 3" xfId="1996" xr:uid="{00000000-0005-0000-0000-000003070000}"/>
    <cellStyle name="Navadno 12 2 3" xfId="1997" xr:uid="{00000000-0005-0000-0000-000004070000}"/>
    <cellStyle name="Navadno 12 2 3 2" xfId="1998" xr:uid="{00000000-0005-0000-0000-000005070000}"/>
    <cellStyle name="Navadno 12 2 4" xfId="1999" xr:uid="{00000000-0005-0000-0000-000006070000}"/>
    <cellStyle name="Navadno 12 3" xfId="2000" xr:uid="{00000000-0005-0000-0000-000007070000}"/>
    <cellStyle name="Navadno 12 3 2" xfId="2001" xr:uid="{00000000-0005-0000-0000-000008070000}"/>
    <cellStyle name="Navadno 12 3 2 2" xfId="2002" xr:uid="{00000000-0005-0000-0000-000009070000}"/>
    <cellStyle name="Navadno 12 3 2 2 2" xfId="2003" xr:uid="{00000000-0005-0000-0000-00000A070000}"/>
    <cellStyle name="Navadno 12 3 2 3" xfId="2004" xr:uid="{00000000-0005-0000-0000-00000B070000}"/>
    <cellStyle name="Navadno 12 3 3" xfId="2005" xr:uid="{00000000-0005-0000-0000-00000C070000}"/>
    <cellStyle name="Navadno 12 3 3 2" xfId="2006" xr:uid="{00000000-0005-0000-0000-00000D070000}"/>
    <cellStyle name="Navadno 12 3 4" xfId="2007" xr:uid="{00000000-0005-0000-0000-00000E070000}"/>
    <cellStyle name="Navadno 12 4" xfId="2008" xr:uid="{00000000-0005-0000-0000-00000F070000}"/>
    <cellStyle name="Navadno 12 4 2" xfId="2009" xr:uid="{00000000-0005-0000-0000-000010070000}"/>
    <cellStyle name="Navadno 12 4 2 2" xfId="2010" xr:uid="{00000000-0005-0000-0000-000011070000}"/>
    <cellStyle name="Navadno 12 4 3" xfId="2011" xr:uid="{00000000-0005-0000-0000-000012070000}"/>
    <cellStyle name="Navadno 12 5" xfId="2012" xr:uid="{00000000-0005-0000-0000-000013070000}"/>
    <cellStyle name="Navadno 12 5 2" xfId="2013" xr:uid="{00000000-0005-0000-0000-000014070000}"/>
    <cellStyle name="Navadno 12 5 2 2" xfId="2014" xr:uid="{00000000-0005-0000-0000-000015070000}"/>
    <cellStyle name="Navadno 12 5 3" xfId="2015" xr:uid="{00000000-0005-0000-0000-000016070000}"/>
    <cellStyle name="Navadno 12 6" xfId="2016" xr:uid="{00000000-0005-0000-0000-000017070000}"/>
    <cellStyle name="Navadno 12 6 2" xfId="2017" xr:uid="{00000000-0005-0000-0000-000018070000}"/>
    <cellStyle name="Navadno 12 7" xfId="2018" xr:uid="{00000000-0005-0000-0000-000019070000}"/>
    <cellStyle name="Navadno 12 8" xfId="2019" xr:uid="{00000000-0005-0000-0000-00001A070000}"/>
    <cellStyle name="Navadno 12 9" xfId="1991" xr:uid="{00000000-0005-0000-0000-00001B070000}"/>
    <cellStyle name="Navadno 121 2" xfId="189" xr:uid="{00000000-0005-0000-0000-00001C070000}"/>
    <cellStyle name="Navadno 122 2" xfId="190" xr:uid="{00000000-0005-0000-0000-00001D070000}"/>
    <cellStyle name="Navadno 13" xfId="191" xr:uid="{00000000-0005-0000-0000-00001E070000}"/>
    <cellStyle name="Navadno 13 2" xfId="2020" xr:uid="{00000000-0005-0000-0000-00001F070000}"/>
    <cellStyle name="Navadno 13 2 2" xfId="2021" xr:uid="{00000000-0005-0000-0000-000020070000}"/>
    <cellStyle name="Navadno 13 2 2 2" xfId="2022" xr:uid="{00000000-0005-0000-0000-000021070000}"/>
    <cellStyle name="Navadno 13 2 2 2 2" xfId="2023" xr:uid="{00000000-0005-0000-0000-000022070000}"/>
    <cellStyle name="Navadno 13 2 2 3" xfId="2024" xr:uid="{00000000-0005-0000-0000-000023070000}"/>
    <cellStyle name="Navadno 13 2 3" xfId="2025" xr:uid="{00000000-0005-0000-0000-000024070000}"/>
    <cellStyle name="Navadno 13 2 3 2" xfId="2026" xr:uid="{00000000-0005-0000-0000-000025070000}"/>
    <cellStyle name="Navadno 13 2 4" xfId="2027" xr:uid="{00000000-0005-0000-0000-000026070000}"/>
    <cellStyle name="Navadno 13 3" xfId="2028" xr:uid="{00000000-0005-0000-0000-000027070000}"/>
    <cellStyle name="Navadno 13 3 2" xfId="2029" xr:uid="{00000000-0005-0000-0000-000028070000}"/>
    <cellStyle name="Navadno 13 3 2 2" xfId="2030" xr:uid="{00000000-0005-0000-0000-000029070000}"/>
    <cellStyle name="Navadno 13 3 2 2 2" xfId="2031" xr:uid="{00000000-0005-0000-0000-00002A070000}"/>
    <cellStyle name="Navadno 13 3 2 3" xfId="2032" xr:uid="{00000000-0005-0000-0000-00002B070000}"/>
    <cellStyle name="Navadno 13 3 3" xfId="2033" xr:uid="{00000000-0005-0000-0000-00002C070000}"/>
    <cellStyle name="Navadno 13 3 3 2" xfId="2034" xr:uid="{00000000-0005-0000-0000-00002D070000}"/>
    <cellStyle name="Navadno 13 3 4" xfId="2035" xr:uid="{00000000-0005-0000-0000-00002E070000}"/>
    <cellStyle name="Navadno 14" xfId="192" xr:uid="{00000000-0005-0000-0000-00002F070000}"/>
    <cellStyle name="Navadno 14 2" xfId="2037" xr:uid="{00000000-0005-0000-0000-000030070000}"/>
    <cellStyle name="Navadno 14 2 2" xfId="2038" xr:uid="{00000000-0005-0000-0000-000031070000}"/>
    <cellStyle name="Navadno 14 2 2 2" xfId="2039" xr:uid="{00000000-0005-0000-0000-000032070000}"/>
    <cellStyle name="Navadno 14 2 2 2 2" xfId="2040" xr:uid="{00000000-0005-0000-0000-000033070000}"/>
    <cellStyle name="Navadno 14 2 2 3" xfId="2041" xr:uid="{00000000-0005-0000-0000-000034070000}"/>
    <cellStyle name="Navadno 14 2 3" xfId="2042" xr:uid="{00000000-0005-0000-0000-000035070000}"/>
    <cellStyle name="Navadno 14 2 3 2" xfId="2043" xr:uid="{00000000-0005-0000-0000-000036070000}"/>
    <cellStyle name="Navadno 14 2 4" xfId="2044" xr:uid="{00000000-0005-0000-0000-000037070000}"/>
    <cellStyle name="Navadno 14 3" xfId="2045" xr:uid="{00000000-0005-0000-0000-000038070000}"/>
    <cellStyle name="Navadno 14 3 2" xfId="2046" xr:uid="{00000000-0005-0000-0000-000039070000}"/>
    <cellStyle name="Navadno 14 3 2 2" xfId="2047" xr:uid="{00000000-0005-0000-0000-00003A070000}"/>
    <cellStyle name="Navadno 14 3 2 2 2" xfId="2048" xr:uid="{00000000-0005-0000-0000-00003B070000}"/>
    <cellStyle name="Navadno 14 3 2 3" xfId="2049" xr:uid="{00000000-0005-0000-0000-00003C070000}"/>
    <cellStyle name="Navadno 14 3 3" xfId="2050" xr:uid="{00000000-0005-0000-0000-00003D070000}"/>
    <cellStyle name="Navadno 14 3 3 2" xfId="2051" xr:uid="{00000000-0005-0000-0000-00003E070000}"/>
    <cellStyle name="Navadno 14 3 4" xfId="2052" xr:uid="{00000000-0005-0000-0000-00003F070000}"/>
    <cellStyle name="Navadno 14 4" xfId="2036" xr:uid="{00000000-0005-0000-0000-000040070000}"/>
    <cellStyle name="Navadno 15" xfId="193" xr:uid="{00000000-0005-0000-0000-000041070000}"/>
    <cellStyle name="Navadno 15 2" xfId="2054" xr:uid="{00000000-0005-0000-0000-000042070000}"/>
    <cellStyle name="Navadno 15 2 2" xfId="2055" xr:uid="{00000000-0005-0000-0000-000043070000}"/>
    <cellStyle name="Navadno 15 2 2 2" xfId="2056" xr:uid="{00000000-0005-0000-0000-000044070000}"/>
    <cellStyle name="Navadno 15 2 2 2 2" xfId="2057" xr:uid="{00000000-0005-0000-0000-000045070000}"/>
    <cellStyle name="Navadno 15 2 2 3" xfId="2058" xr:uid="{00000000-0005-0000-0000-000046070000}"/>
    <cellStyle name="Navadno 15 2 3" xfId="2059" xr:uid="{00000000-0005-0000-0000-000047070000}"/>
    <cellStyle name="Navadno 15 2 3 2" xfId="2060" xr:uid="{00000000-0005-0000-0000-000048070000}"/>
    <cellStyle name="Navadno 15 2 4" xfId="2061" xr:uid="{00000000-0005-0000-0000-000049070000}"/>
    <cellStyle name="Navadno 15 3" xfId="2062" xr:uid="{00000000-0005-0000-0000-00004A070000}"/>
    <cellStyle name="Navadno 15 3 2" xfId="2063" xr:uid="{00000000-0005-0000-0000-00004B070000}"/>
    <cellStyle name="Navadno 15 3 2 2" xfId="2064" xr:uid="{00000000-0005-0000-0000-00004C070000}"/>
    <cellStyle name="Navadno 15 3 2 2 2" xfId="2065" xr:uid="{00000000-0005-0000-0000-00004D070000}"/>
    <cellStyle name="Navadno 15 3 2 3" xfId="2066" xr:uid="{00000000-0005-0000-0000-00004E070000}"/>
    <cellStyle name="Navadno 15 3 3" xfId="2067" xr:uid="{00000000-0005-0000-0000-00004F070000}"/>
    <cellStyle name="Navadno 15 3 3 2" xfId="2068" xr:uid="{00000000-0005-0000-0000-000050070000}"/>
    <cellStyle name="Navadno 15 3 4" xfId="2069" xr:uid="{00000000-0005-0000-0000-000051070000}"/>
    <cellStyle name="Navadno 15 4" xfId="2053" xr:uid="{00000000-0005-0000-0000-000052070000}"/>
    <cellStyle name="Navadno 16" xfId="194" xr:uid="{00000000-0005-0000-0000-000053070000}"/>
    <cellStyle name="Navadno 16 2" xfId="2070" xr:uid="{00000000-0005-0000-0000-000054070000}"/>
    <cellStyle name="Navadno 16 2 2" xfId="2071" xr:uid="{00000000-0005-0000-0000-000055070000}"/>
    <cellStyle name="Navadno 16 2 2 2" xfId="2072" xr:uid="{00000000-0005-0000-0000-000056070000}"/>
    <cellStyle name="Navadno 16 2 2 2 2" xfId="2073" xr:uid="{00000000-0005-0000-0000-000057070000}"/>
    <cellStyle name="Navadno 16 2 2 3" xfId="2074" xr:uid="{00000000-0005-0000-0000-000058070000}"/>
    <cellStyle name="Navadno 16 2 3" xfId="2075" xr:uid="{00000000-0005-0000-0000-000059070000}"/>
    <cellStyle name="Navadno 16 2 3 2" xfId="2076" xr:uid="{00000000-0005-0000-0000-00005A070000}"/>
    <cellStyle name="Navadno 16 2 4" xfId="2077" xr:uid="{00000000-0005-0000-0000-00005B070000}"/>
    <cellStyle name="Navadno 16 3" xfId="2078" xr:uid="{00000000-0005-0000-0000-00005C070000}"/>
    <cellStyle name="Navadno 16 3 2" xfId="2079" xr:uid="{00000000-0005-0000-0000-00005D070000}"/>
    <cellStyle name="Navadno 16 3 2 2" xfId="2080" xr:uid="{00000000-0005-0000-0000-00005E070000}"/>
    <cellStyle name="Navadno 16 3 2 2 2" xfId="2081" xr:uid="{00000000-0005-0000-0000-00005F070000}"/>
    <cellStyle name="Navadno 16 3 2 3" xfId="2082" xr:uid="{00000000-0005-0000-0000-000060070000}"/>
    <cellStyle name="Navadno 16 3 3" xfId="2083" xr:uid="{00000000-0005-0000-0000-000061070000}"/>
    <cellStyle name="Navadno 16 3 3 2" xfId="2084" xr:uid="{00000000-0005-0000-0000-000062070000}"/>
    <cellStyle name="Navadno 16 3 4" xfId="2085" xr:uid="{00000000-0005-0000-0000-000063070000}"/>
    <cellStyle name="Navadno 17" xfId="195" xr:uid="{00000000-0005-0000-0000-000064070000}"/>
    <cellStyle name="Navadno 17 2" xfId="196" xr:uid="{00000000-0005-0000-0000-000065070000}"/>
    <cellStyle name="Navadno 17 2 2" xfId="2087" xr:uid="{00000000-0005-0000-0000-000066070000}"/>
    <cellStyle name="Navadno 17 2 2 2" xfId="2088" xr:uid="{00000000-0005-0000-0000-000067070000}"/>
    <cellStyle name="Navadno 17 2 2 2 2" xfId="2089" xr:uid="{00000000-0005-0000-0000-000068070000}"/>
    <cellStyle name="Navadno 17 2 2 3" xfId="2090" xr:uid="{00000000-0005-0000-0000-000069070000}"/>
    <cellStyle name="Navadno 17 2 3" xfId="2091" xr:uid="{00000000-0005-0000-0000-00006A070000}"/>
    <cellStyle name="Navadno 17 2 3 2" xfId="2092" xr:uid="{00000000-0005-0000-0000-00006B070000}"/>
    <cellStyle name="Navadno 17 2 4" xfId="2093" xr:uid="{00000000-0005-0000-0000-00006C070000}"/>
    <cellStyle name="Navadno 17 2 5" xfId="2086" xr:uid="{00000000-0005-0000-0000-00006D070000}"/>
    <cellStyle name="Navadno 17 3" xfId="2094" xr:uid="{00000000-0005-0000-0000-00006E070000}"/>
    <cellStyle name="Navadno 17 3 2" xfId="2095" xr:uid="{00000000-0005-0000-0000-00006F070000}"/>
    <cellStyle name="Navadno 17 3 2 2" xfId="2096" xr:uid="{00000000-0005-0000-0000-000070070000}"/>
    <cellStyle name="Navadno 17 3 2 2 2" xfId="2097" xr:uid="{00000000-0005-0000-0000-000071070000}"/>
    <cellStyle name="Navadno 17 3 2 3" xfId="2098" xr:uid="{00000000-0005-0000-0000-000072070000}"/>
    <cellStyle name="Navadno 17 3 3" xfId="2099" xr:uid="{00000000-0005-0000-0000-000073070000}"/>
    <cellStyle name="Navadno 17 3 3 2" xfId="2100" xr:uid="{00000000-0005-0000-0000-000074070000}"/>
    <cellStyle name="Navadno 17 3 4" xfId="2101" xr:uid="{00000000-0005-0000-0000-000075070000}"/>
    <cellStyle name="Navadno 18" xfId="197" xr:uid="{00000000-0005-0000-0000-000076070000}"/>
    <cellStyle name="Navadno 18 2" xfId="2102" xr:uid="{00000000-0005-0000-0000-000077070000}"/>
    <cellStyle name="Navadno 18 2 2" xfId="2103" xr:uid="{00000000-0005-0000-0000-000078070000}"/>
    <cellStyle name="Navadno 18 2 2 2" xfId="2104" xr:uid="{00000000-0005-0000-0000-000079070000}"/>
    <cellStyle name="Navadno 18 2 2 2 2" xfId="2105" xr:uid="{00000000-0005-0000-0000-00007A070000}"/>
    <cellStyle name="Navadno 18 2 2 3" xfId="2106" xr:uid="{00000000-0005-0000-0000-00007B070000}"/>
    <cellStyle name="Navadno 18 2 3" xfId="2107" xr:uid="{00000000-0005-0000-0000-00007C070000}"/>
    <cellStyle name="Navadno 18 2 3 2" xfId="2108" xr:uid="{00000000-0005-0000-0000-00007D070000}"/>
    <cellStyle name="Navadno 18 2 4" xfId="2109" xr:uid="{00000000-0005-0000-0000-00007E070000}"/>
    <cellStyle name="Navadno 18 3" xfId="2110" xr:uid="{00000000-0005-0000-0000-00007F070000}"/>
    <cellStyle name="Navadno 18 3 2" xfId="2111" xr:uid="{00000000-0005-0000-0000-000080070000}"/>
    <cellStyle name="Navadno 18 3 2 2" xfId="2112" xr:uid="{00000000-0005-0000-0000-000081070000}"/>
    <cellStyle name="Navadno 18 3 2 2 2" xfId="2113" xr:uid="{00000000-0005-0000-0000-000082070000}"/>
    <cellStyle name="Navadno 18 3 2 3" xfId="2114" xr:uid="{00000000-0005-0000-0000-000083070000}"/>
    <cellStyle name="Navadno 18 3 3" xfId="2115" xr:uid="{00000000-0005-0000-0000-000084070000}"/>
    <cellStyle name="Navadno 18 3 3 2" xfId="2116" xr:uid="{00000000-0005-0000-0000-000085070000}"/>
    <cellStyle name="Navadno 18 3 4" xfId="2117" xr:uid="{00000000-0005-0000-0000-000086070000}"/>
    <cellStyle name="Navadno 19" xfId="198" xr:uid="{00000000-0005-0000-0000-000087070000}"/>
    <cellStyle name="Navadno 19 2" xfId="2119" xr:uid="{00000000-0005-0000-0000-000088070000}"/>
    <cellStyle name="Navadno 19 2 2" xfId="2120" xr:uid="{00000000-0005-0000-0000-000089070000}"/>
    <cellStyle name="Navadno 19 2 2 2" xfId="2121" xr:uid="{00000000-0005-0000-0000-00008A070000}"/>
    <cellStyle name="Navadno 19 2 2 2 2" xfId="2122" xr:uid="{00000000-0005-0000-0000-00008B070000}"/>
    <cellStyle name="Navadno 19 2 2 3" xfId="2123" xr:uid="{00000000-0005-0000-0000-00008C070000}"/>
    <cellStyle name="Navadno 19 2 3" xfId="2124" xr:uid="{00000000-0005-0000-0000-00008D070000}"/>
    <cellStyle name="Navadno 19 2 3 2" xfId="2125" xr:uid="{00000000-0005-0000-0000-00008E070000}"/>
    <cellStyle name="Navadno 19 2 4" xfId="2126" xr:uid="{00000000-0005-0000-0000-00008F070000}"/>
    <cellStyle name="Navadno 19 2 5" xfId="2127" xr:uid="{00000000-0005-0000-0000-000090070000}"/>
    <cellStyle name="Navadno 19 3" xfId="2128" xr:uid="{00000000-0005-0000-0000-000091070000}"/>
    <cellStyle name="Navadno 19 3 2" xfId="2129" xr:uid="{00000000-0005-0000-0000-000092070000}"/>
    <cellStyle name="Navadno 19 3 2 2" xfId="2130" xr:uid="{00000000-0005-0000-0000-000093070000}"/>
    <cellStyle name="Navadno 19 3 2 2 2" xfId="2131" xr:uid="{00000000-0005-0000-0000-000094070000}"/>
    <cellStyle name="Navadno 19 3 2 3" xfId="2132" xr:uid="{00000000-0005-0000-0000-000095070000}"/>
    <cellStyle name="Navadno 19 3 3" xfId="2133" xr:uid="{00000000-0005-0000-0000-000096070000}"/>
    <cellStyle name="Navadno 19 3 3 2" xfId="2134" xr:uid="{00000000-0005-0000-0000-000097070000}"/>
    <cellStyle name="Navadno 19 3 4" xfId="2135" xr:uid="{00000000-0005-0000-0000-000098070000}"/>
    <cellStyle name="Navadno 19 4" xfId="2118" xr:uid="{00000000-0005-0000-0000-000099070000}"/>
    <cellStyle name="Navadno 2" xfId="12" xr:uid="{00000000-0005-0000-0000-00009A070000}"/>
    <cellStyle name="Navadno 2 10" xfId="199" xr:uid="{00000000-0005-0000-0000-00009B070000}"/>
    <cellStyle name="Navadno 2 100 2" xfId="200" xr:uid="{00000000-0005-0000-0000-00009C070000}"/>
    <cellStyle name="Navadno 2 11" xfId="201" xr:uid="{00000000-0005-0000-0000-00009D070000}"/>
    <cellStyle name="Navadno 2 12" xfId="202" xr:uid="{00000000-0005-0000-0000-00009E070000}"/>
    <cellStyle name="Navadno 2 12 2" xfId="2136" xr:uid="{00000000-0005-0000-0000-00009F070000}"/>
    <cellStyle name="Navadno 2 13" xfId="203" xr:uid="{00000000-0005-0000-0000-0000A0070000}"/>
    <cellStyle name="Navadno 2 14" xfId="204" xr:uid="{00000000-0005-0000-0000-0000A1070000}"/>
    <cellStyle name="Navadno 2 15" xfId="205" xr:uid="{00000000-0005-0000-0000-0000A2070000}"/>
    <cellStyle name="Navadno 2 2" xfId="13" xr:uid="{00000000-0005-0000-0000-0000A3070000}"/>
    <cellStyle name="Navadno 2 2 2" xfId="206" xr:uid="{00000000-0005-0000-0000-0000A4070000}"/>
    <cellStyle name="Navadno 2 2 2 2" xfId="207" xr:uid="{00000000-0005-0000-0000-0000A5070000}"/>
    <cellStyle name="Navadno 2 2 2 2 2" xfId="2138" xr:uid="{00000000-0005-0000-0000-0000A6070000}"/>
    <cellStyle name="Navadno 2 2 2 3" xfId="2139" xr:uid="{00000000-0005-0000-0000-0000A7070000}"/>
    <cellStyle name="Navadno 2 2 2 4" xfId="2137" xr:uid="{00000000-0005-0000-0000-0000A8070000}"/>
    <cellStyle name="Navadno 2 2 3" xfId="2140" xr:uid="{00000000-0005-0000-0000-0000A9070000}"/>
    <cellStyle name="Navadno 2 2 4" xfId="3919" xr:uid="{AFC9015F-B438-4002-8AD3-7E2DD4DB10BD}"/>
    <cellStyle name="Navadno 2 3" xfId="19" xr:uid="{00000000-0005-0000-0000-0000AA070000}"/>
    <cellStyle name="Navadno 2 3 2" xfId="2141" xr:uid="{00000000-0005-0000-0000-0000AB070000}"/>
    <cellStyle name="Navadno 2 3 2 2" xfId="2142" xr:uid="{00000000-0005-0000-0000-0000AC070000}"/>
    <cellStyle name="Navadno 2 3 3" xfId="2143" xr:uid="{00000000-0005-0000-0000-0000AD070000}"/>
    <cellStyle name="Navadno 2 4" xfId="208" xr:uid="{00000000-0005-0000-0000-0000AE070000}"/>
    <cellStyle name="Navadno 2 4 2" xfId="11" xr:uid="{00000000-0005-0000-0000-0000AF070000}"/>
    <cellStyle name="Navadno 2 4 3" xfId="2144" xr:uid="{00000000-0005-0000-0000-0000B0070000}"/>
    <cellStyle name="Navadno 2 5" xfId="209" xr:uid="{00000000-0005-0000-0000-0000B1070000}"/>
    <cellStyle name="Navadno 2 5 2" xfId="2146" xr:uid="{00000000-0005-0000-0000-0000B2070000}"/>
    <cellStyle name="Navadno 2 5 3" xfId="2145" xr:uid="{00000000-0005-0000-0000-0000B3070000}"/>
    <cellStyle name="Navadno 2 6" xfId="210" xr:uid="{00000000-0005-0000-0000-0000B4070000}"/>
    <cellStyle name="Navadno 2 6 2" xfId="211" xr:uid="{00000000-0005-0000-0000-0000B5070000}"/>
    <cellStyle name="Navadno 2 6 3" xfId="2147" xr:uid="{00000000-0005-0000-0000-0000B6070000}"/>
    <cellStyle name="Navadno 2 7" xfId="212" xr:uid="{00000000-0005-0000-0000-0000B7070000}"/>
    <cellStyle name="Navadno 2 8" xfId="213" xr:uid="{00000000-0005-0000-0000-0000B8070000}"/>
    <cellStyle name="Navadno 2 8 2" xfId="214" xr:uid="{00000000-0005-0000-0000-0000B9070000}"/>
    <cellStyle name="Navadno 2 8 3" xfId="4" xr:uid="{00000000-0005-0000-0000-0000BA070000}"/>
    <cellStyle name="Navadno 2 9" xfId="215" xr:uid="{00000000-0005-0000-0000-0000BB070000}"/>
    <cellStyle name="Navadno 20" xfId="216" xr:uid="{00000000-0005-0000-0000-0000BC070000}"/>
    <cellStyle name="Navadno 20 2" xfId="2148" xr:uid="{00000000-0005-0000-0000-0000BD070000}"/>
    <cellStyle name="Navadno 20 2 2" xfId="2149" xr:uid="{00000000-0005-0000-0000-0000BE070000}"/>
    <cellStyle name="Navadno 20 2 2 2" xfId="2150" xr:uid="{00000000-0005-0000-0000-0000BF070000}"/>
    <cellStyle name="Navadno 20 2 2 2 2" xfId="2151" xr:uid="{00000000-0005-0000-0000-0000C0070000}"/>
    <cellStyle name="Navadno 20 2 2 3" xfId="2152" xr:uid="{00000000-0005-0000-0000-0000C1070000}"/>
    <cellStyle name="Navadno 20 2 3" xfId="2153" xr:uid="{00000000-0005-0000-0000-0000C2070000}"/>
    <cellStyle name="Navadno 20 2 3 2" xfId="2154" xr:uid="{00000000-0005-0000-0000-0000C3070000}"/>
    <cellStyle name="Navadno 20 2 4" xfId="2155" xr:uid="{00000000-0005-0000-0000-0000C4070000}"/>
    <cellStyle name="Navadno 20 3" xfId="2156" xr:uid="{00000000-0005-0000-0000-0000C5070000}"/>
    <cellStyle name="Navadno 20 3 2" xfId="2157" xr:uid="{00000000-0005-0000-0000-0000C6070000}"/>
    <cellStyle name="Navadno 20 3 2 2" xfId="2158" xr:uid="{00000000-0005-0000-0000-0000C7070000}"/>
    <cellStyle name="Navadno 20 3 2 2 2" xfId="2159" xr:uid="{00000000-0005-0000-0000-0000C8070000}"/>
    <cellStyle name="Navadno 20 3 2 3" xfId="2160" xr:uid="{00000000-0005-0000-0000-0000C9070000}"/>
    <cellStyle name="Navadno 20 3 3" xfId="2161" xr:uid="{00000000-0005-0000-0000-0000CA070000}"/>
    <cellStyle name="Navadno 20 3 3 2" xfId="2162" xr:uid="{00000000-0005-0000-0000-0000CB070000}"/>
    <cellStyle name="Navadno 20 3 4" xfId="2163" xr:uid="{00000000-0005-0000-0000-0000CC070000}"/>
    <cellStyle name="Navadno 21" xfId="217" xr:uid="{00000000-0005-0000-0000-0000CD070000}"/>
    <cellStyle name="Navadno 22" xfId="218" xr:uid="{00000000-0005-0000-0000-0000CE070000}"/>
    <cellStyle name="Navadno 23" xfId="219" xr:uid="{00000000-0005-0000-0000-0000CF070000}"/>
    <cellStyle name="Navadno 23 2" xfId="2164" xr:uid="{00000000-0005-0000-0000-0000D0070000}"/>
    <cellStyle name="Navadno 24" xfId="220" xr:uid="{00000000-0005-0000-0000-0000D1070000}"/>
    <cellStyle name="Navadno 25 2" xfId="2165" xr:uid="{00000000-0005-0000-0000-0000D2070000}"/>
    <cellStyle name="Navadno 25 2 2" xfId="2166" xr:uid="{00000000-0005-0000-0000-0000D3070000}"/>
    <cellStyle name="Navadno 25 2 2 2" xfId="2167" xr:uid="{00000000-0005-0000-0000-0000D4070000}"/>
    <cellStyle name="Navadno 25 2 2 2 2" xfId="2168" xr:uid="{00000000-0005-0000-0000-0000D5070000}"/>
    <cellStyle name="Navadno 25 2 2 3" xfId="2169" xr:uid="{00000000-0005-0000-0000-0000D6070000}"/>
    <cellStyle name="Navadno 25 2 3" xfId="2170" xr:uid="{00000000-0005-0000-0000-0000D7070000}"/>
    <cellStyle name="Navadno 25 2 3 2" xfId="2171" xr:uid="{00000000-0005-0000-0000-0000D8070000}"/>
    <cellStyle name="Navadno 25 2 4" xfId="2172" xr:uid="{00000000-0005-0000-0000-0000D9070000}"/>
    <cellStyle name="Navadno 25 3" xfId="2173" xr:uid="{00000000-0005-0000-0000-0000DA070000}"/>
    <cellStyle name="Navadno 25 3 2" xfId="2174" xr:uid="{00000000-0005-0000-0000-0000DB070000}"/>
    <cellStyle name="Navadno 25 3 2 2" xfId="2175" xr:uid="{00000000-0005-0000-0000-0000DC070000}"/>
    <cellStyle name="Navadno 25 3 2 2 2" xfId="2176" xr:uid="{00000000-0005-0000-0000-0000DD070000}"/>
    <cellStyle name="Navadno 25 3 2 3" xfId="2177" xr:uid="{00000000-0005-0000-0000-0000DE070000}"/>
    <cellStyle name="Navadno 25 3 3" xfId="2178" xr:uid="{00000000-0005-0000-0000-0000DF070000}"/>
    <cellStyle name="Navadno 25 3 3 2" xfId="2179" xr:uid="{00000000-0005-0000-0000-0000E0070000}"/>
    <cellStyle name="Navadno 25 3 4" xfId="2180" xr:uid="{00000000-0005-0000-0000-0000E1070000}"/>
    <cellStyle name="Navadno 26 2" xfId="2181" xr:uid="{00000000-0005-0000-0000-0000E2070000}"/>
    <cellStyle name="Navadno 26 2 2" xfId="2182" xr:uid="{00000000-0005-0000-0000-0000E3070000}"/>
    <cellStyle name="Navadno 26 2 2 2" xfId="2183" xr:uid="{00000000-0005-0000-0000-0000E4070000}"/>
    <cellStyle name="Navadno 26 2 2 2 2" xfId="2184" xr:uid="{00000000-0005-0000-0000-0000E5070000}"/>
    <cellStyle name="Navadno 26 2 2 3" xfId="2185" xr:uid="{00000000-0005-0000-0000-0000E6070000}"/>
    <cellStyle name="Navadno 26 2 3" xfId="2186" xr:uid="{00000000-0005-0000-0000-0000E7070000}"/>
    <cellStyle name="Navadno 26 2 3 2" xfId="2187" xr:uid="{00000000-0005-0000-0000-0000E8070000}"/>
    <cellStyle name="Navadno 26 2 4" xfId="2188" xr:uid="{00000000-0005-0000-0000-0000E9070000}"/>
    <cellStyle name="Navadno 26 3" xfId="2189" xr:uid="{00000000-0005-0000-0000-0000EA070000}"/>
    <cellStyle name="Navadno 26 3 2" xfId="2190" xr:uid="{00000000-0005-0000-0000-0000EB070000}"/>
    <cellStyle name="Navadno 26 3 2 2" xfId="2191" xr:uid="{00000000-0005-0000-0000-0000EC070000}"/>
    <cellStyle name="Navadno 26 3 2 2 2" xfId="2192" xr:uid="{00000000-0005-0000-0000-0000ED070000}"/>
    <cellStyle name="Navadno 26 3 2 3" xfId="2193" xr:uid="{00000000-0005-0000-0000-0000EE070000}"/>
    <cellStyle name="Navadno 26 3 3" xfId="2194" xr:uid="{00000000-0005-0000-0000-0000EF070000}"/>
    <cellStyle name="Navadno 26 3 3 2" xfId="2195" xr:uid="{00000000-0005-0000-0000-0000F0070000}"/>
    <cellStyle name="Navadno 26 3 4" xfId="2196" xr:uid="{00000000-0005-0000-0000-0000F1070000}"/>
    <cellStyle name="Navadno 27 2" xfId="2197" xr:uid="{00000000-0005-0000-0000-0000F2070000}"/>
    <cellStyle name="Navadno 27 2 2" xfId="2198" xr:uid="{00000000-0005-0000-0000-0000F3070000}"/>
    <cellStyle name="Navadno 27 2 2 2" xfId="2199" xr:uid="{00000000-0005-0000-0000-0000F4070000}"/>
    <cellStyle name="Navadno 27 2 2 2 2" xfId="2200" xr:uid="{00000000-0005-0000-0000-0000F5070000}"/>
    <cellStyle name="Navadno 27 2 2 3" xfId="2201" xr:uid="{00000000-0005-0000-0000-0000F6070000}"/>
    <cellStyle name="Navadno 27 2 3" xfId="2202" xr:uid="{00000000-0005-0000-0000-0000F7070000}"/>
    <cellStyle name="Navadno 27 2 3 2" xfId="2203" xr:uid="{00000000-0005-0000-0000-0000F8070000}"/>
    <cellStyle name="Navadno 27 2 4" xfId="2204" xr:uid="{00000000-0005-0000-0000-0000F9070000}"/>
    <cellStyle name="Navadno 27 3" xfId="2205" xr:uid="{00000000-0005-0000-0000-0000FA070000}"/>
    <cellStyle name="Navadno 27 3 2" xfId="2206" xr:uid="{00000000-0005-0000-0000-0000FB070000}"/>
    <cellStyle name="Navadno 27 3 2 2" xfId="2207" xr:uid="{00000000-0005-0000-0000-0000FC070000}"/>
    <cellStyle name="Navadno 27 3 2 2 2" xfId="2208" xr:uid="{00000000-0005-0000-0000-0000FD070000}"/>
    <cellStyle name="Navadno 27 3 2 3" xfId="2209" xr:uid="{00000000-0005-0000-0000-0000FE070000}"/>
    <cellStyle name="Navadno 27 3 3" xfId="2210" xr:uid="{00000000-0005-0000-0000-0000FF070000}"/>
    <cellStyle name="Navadno 27 3 3 2" xfId="2211" xr:uid="{00000000-0005-0000-0000-000000080000}"/>
    <cellStyle name="Navadno 27 3 4" xfId="2212" xr:uid="{00000000-0005-0000-0000-000001080000}"/>
    <cellStyle name="Navadno 28 2" xfId="2213" xr:uid="{00000000-0005-0000-0000-000002080000}"/>
    <cellStyle name="Navadno 28 2 2" xfId="2214" xr:uid="{00000000-0005-0000-0000-000003080000}"/>
    <cellStyle name="Navadno 28 2 2 2" xfId="2215" xr:uid="{00000000-0005-0000-0000-000004080000}"/>
    <cellStyle name="Navadno 28 2 2 2 2" xfId="2216" xr:uid="{00000000-0005-0000-0000-000005080000}"/>
    <cellStyle name="Navadno 28 2 2 3" xfId="2217" xr:uid="{00000000-0005-0000-0000-000006080000}"/>
    <cellStyle name="Navadno 28 2 3" xfId="2218" xr:uid="{00000000-0005-0000-0000-000007080000}"/>
    <cellStyle name="Navadno 28 2 3 2" xfId="2219" xr:uid="{00000000-0005-0000-0000-000008080000}"/>
    <cellStyle name="Navadno 28 2 4" xfId="2220" xr:uid="{00000000-0005-0000-0000-000009080000}"/>
    <cellStyle name="Navadno 28 2 4 2" xfId="2221" xr:uid="{00000000-0005-0000-0000-00000A080000}"/>
    <cellStyle name="Navadno 28 3" xfId="2222" xr:uid="{00000000-0005-0000-0000-00000B080000}"/>
    <cellStyle name="Navadno 28 3 2" xfId="2223" xr:uid="{00000000-0005-0000-0000-00000C080000}"/>
    <cellStyle name="Navadno 28 3 2 2" xfId="2224" xr:uid="{00000000-0005-0000-0000-00000D080000}"/>
    <cellStyle name="Navadno 28 3 2 2 2" xfId="2225" xr:uid="{00000000-0005-0000-0000-00000E080000}"/>
    <cellStyle name="Navadno 28 3 2 3" xfId="2226" xr:uid="{00000000-0005-0000-0000-00000F080000}"/>
    <cellStyle name="Navadno 28 3 3" xfId="2227" xr:uid="{00000000-0005-0000-0000-000010080000}"/>
    <cellStyle name="Navadno 28 3 3 2" xfId="2228" xr:uid="{00000000-0005-0000-0000-000011080000}"/>
    <cellStyle name="Navadno 28 3 4" xfId="2229" xr:uid="{00000000-0005-0000-0000-000012080000}"/>
    <cellStyle name="Navadno 29" xfId="2230" xr:uid="{00000000-0005-0000-0000-000013080000}"/>
    <cellStyle name="Navadno 29 2" xfId="2231" xr:uid="{00000000-0005-0000-0000-000014080000}"/>
    <cellStyle name="Navadno 29 2 2" xfId="2232" xr:uid="{00000000-0005-0000-0000-000015080000}"/>
    <cellStyle name="Navadno 29 2 2 2" xfId="2233" xr:uid="{00000000-0005-0000-0000-000016080000}"/>
    <cellStyle name="Navadno 29 2 2 2 2" xfId="2234" xr:uid="{00000000-0005-0000-0000-000017080000}"/>
    <cellStyle name="Navadno 29 2 2 3" xfId="2235" xr:uid="{00000000-0005-0000-0000-000018080000}"/>
    <cellStyle name="Navadno 29 2 3" xfId="2236" xr:uid="{00000000-0005-0000-0000-000019080000}"/>
    <cellStyle name="Navadno 29 2 3 2" xfId="2237" xr:uid="{00000000-0005-0000-0000-00001A080000}"/>
    <cellStyle name="Navadno 29 2 4" xfId="2238" xr:uid="{00000000-0005-0000-0000-00001B080000}"/>
    <cellStyle name="Navadno 29 3" xfId="2239" xr:uid="{00000000-0005-0000-0000-00001C080000}"/>
    <cellStyle name="Navadno 29 3 2" xfId="2240" xr:uid="{00000000-0005-0000-0000-00001D080000}"/>
    <cellStyle name="Navadno 29 3 2 2" xfId="2241" xr:uid="{00000000-0005-0000-0000-00001E080000}"/>
    <cellStyle name="Navadno 29 3 2 2 2" xfId="2242" xr:uid="{00000000-0005-0000-0000-00001F080000}"/>
    <cellStyle name="Navadno 29 3 2 3" xfId="2243" xr:uid="{00000000-0005-0000-0000-000020080000}"/>
    <cellStyle name="Navadno 29 3 3" xfId="2244" xr:uid="{00000000-0005-0000-0000-000021080000}"/>
    <cellStyle name="Navadno 29 3 3 2" xfId="2245" xr:uid="{00000000-0005-0000-0000-000022080000}"/>
    <cellStyle name="Navadno 29 3 4" xfId="2246" xr:uid="{00000000-0005-0000-0000-000023080000}"/>
    <cellStyle name="Navadno 29 4" xfId="2247" xr:uid="{00000000-0005-0000-0000-000024080000}"/>
    <cellStyle name="Navadno 29 4 2" xfId="2248" xr:uid="{00000000-0005-0000-0000-000025080000}"/>
    <cellStyle name="Navadno 29 4 2 2" xfId="2249" xr:uid="{00000000-0005-0000-0000-000026080000}"/>
    <cellStyle name="Navadno 29 4 3" xfId="2250" xr:uid="{00000000-0005-0000-0000-000027080000}"/>
    <cellStyle name="Navadno 29 5" xfId="2251" xr:uid="{00000000-0005-0000-0000-000028080000}"/>
    <cellStyle name="Navadno 29 5 2" xfId="2252" xr:uid="{00000000-0005-0000-0000-000029080000}"/>
    <cellStyle name="Navadno 29 5 2 2" xfId="2253" xr:uid="{00000000-0005-0000-0000-00002A080000}"/>
    <cellStyle name="Navadno 29 5 3" xfId="2254" xr:uid="{00000000-0005-0000-0000-00002B080000}"/>
    <cellStyle name="Navadno 29 6" xfId="2255" xr:uid="{00000000-0005-0000-0000-00002C080000}"/>
    <cellStyle name="Navadno 29 6 2" xfId="2256" xr:uid="{00000000-0005-0000-0000-00002D080000}"/>
    <cellStyle name="Navadno 29 7" xfId="2257" xr:uid="{00000000-0005-0000-0000-00002E080000}"/>
    <cellStyle name="Navadno 3" xfId="221" xr:uid="{00000000-0005-0000-0000-00002F080000}"/>
    <cellStyle name="Navadno 3 10" xfId="2258" xr:uid="{00000000-0005-0000-0000-000030080000}"/>
    <cellStyle name="Navadno 3 11" xfId="222" xr:uid="{00000000-0005-0000-0000-000031080000}"/>
    <cellStyle name="Navadno 3 111" xfId="223" xr:uid="{00000000-0005-0000-0000-000032080000}"/>
    <cellStyle name="Navadno 3 2" xfId="224" xr:uid="{00000000-0005-0000-0000-000033080000}"/>
    <cellStyle name="Navadno 3 2 2" xfId="23" xr:uid="{00000000-0005-0000-0000-000034080000}"/>
    <cellStyle name="Navadno 3 2 2 2" xfId="2261" xr:uid="{00000000-0005-0000-0000-000035080000}"/>
    <cellStyle name="Navadno 3 2 2 3" xfId="2260" xr:uid="{00000000-0005-0000-0000-000036080000}"/>
    <cellStyle name="Navadno 3 2 3" xfId="2262" xr:uid="{00000000-0005-0000-0000-000037080000}"/>
    <cellStyle name="Navadno 3 2 4" xfId="2263" xr:uid="{00000000-0005-0000-0000-000038080000}"/>
    <cellStyle name="Navadno 3 2 5" xfId="2259" xr:uid="{00000000-0005-0000-0000-000039080000}"/>
    <cellStyle name="Navadno 3 3" xfId="225" xr:uid="{00000000-0005-0000-0000-00003A080000}"/>
    <cellStyle name="Navadno 3 3 2" xfId="2265" xr:uid="{00000000-0005-0000-0000-00003B080000}"/>
    <cellStyle name="Navadno 3 3 2 2 2 2" xfId="226" xr:uid="{00000000-0005-0000-0000-00003C080000}"/>
    <cellStyle name="Navadno 3 3 3" xfId="2264" xr:uid="{00000000-0005-0000-0000-00003D080000}"/>
    <cellStyle name="Navadno 3 4" xfId="227" xr:uid="{00000000-0005-0000-0000-00003E080000}"/>
    <cellStyle name="Navadno 3 4 2" xfId="2267" xr:uid="{00000000-0005-0000-0000-00003F080000}"/>
    <cellStyle name="Navadno 3 4 3" xfId="2266" xr:uid="{00000000-0005-0000-0000-000040080000}"/>
    <cellStyle name="Navadno 3 5" xfId="228" xr:uid="{00000000-0005-0000-0000-000041080000}"/>
    <cellStyle name="Navadno 3 5 2" xfId="2269" xr:uid="{00000000-0005-0000-0000-000042080000}"/>
    <cellStyle name="Navadno 3 5 3" xfId="2268" xr:uid="{00000000-0005-0000-0000-000043080000}"/>
    <cellStyle name="Navadno 3 6" xfId="229" xr:uid="{00000000-0005-0000-0000-000044080000}"/>
    <cellStyle name="Navadno 3 6 2" xfId="2271" xr:uid="{00000000-0005-0000-0000-000045080000}"/>
    <cellStyle name="Navadno 3 6 3" xfId="2270" xr:uid="{00000000-0005-0000-0000-000046080000}"/>
    <cellStyle name="Navadno 3 7" xfId="2272" xr:uid="{00000000-0005-0000-0000-000047080000}"/>
    <cellStyle name="Navadno 3 7 2" xfId="2273" xr:uid="{00000000-0005-0000-0000-000048080000}"/>
    <cellStyle name="Navadno 3 8" xfId="2274" xr:uid="{00000000-0005-0000-0000-000049080000}"/>
    <cellStyle name="Navadno 3 8 2" xfId="2275" xr:uid="{00000000-0005-0000-0000-00004A080000}"/>
    <cellStyle name="Navadno 3 9" xfId="2276" xr:uid="{00000000-0005-0000-0000-00004B080000}"/>
    <cellStyle name="Navadno 3 9 2" xfId="2277" xr:uid="{00000000-0005-0000-0000-00004C080000}"/>
    <cellStyle name="Navadno 30 2" xfId="2278" xr:uid="{00000000-0005-0000-0000-00004D080000}"/>
    <cellStyle name="Navadno 30 2 2" xfId="2279" xr:uid="{00000000-0005-0000-0000-00004E080000}"/>
    <cellStyle name="Navadno 30 2 2 2" xfId="2280" xr:uid="{00000000-0005-0000-0000-00004F080000}"/>
    <cellStyle name="Navadno 30 2 2 2 2" xfId="2281" xr:uid="{00000000-0005-0000-0000-000050080000}"/>
    <cellStyle name="Navadno 30 2 2 3" xfId="2282" xr:uid="{00000000-0005-0000-0000-000051080000}"/>
    <cellStyle name="Navadno 30 2 3" xfId="2283" xr:uid="{00000000-0005-0000-0000-000052080000}"/>
    <cellStyle name="Navadno 30 2 3 2" xfId="2284" xr:uid="{00000000-0005-0000-0000-000053080000}"/>
    <cellStyle name="Navadno 30 2 4" xfId="2285" xr:uid="{00000000-0005-0000-0000-000054080000}"/>
    <cellStyle name="Navadno 30 3" xfId="2286" xr:uid="{00000000-0005-0000-0000-000055080000}"/>
    <cellStyle name="Navadno 30 3 2" xfId="2287" xr:uid="{00000000-0005-0000-0000-000056080000}"/>
    <cellStyle name="Navadno 30 3 2 2" xfId="2288" xr:uid="{00000000-0005-0000-0000-000057080000}"/>
    <cellStyle name="Navadno 30 3 2 2 2" xfId="2289" xr:uid="{00000000-0005-0000-0000-000058080000}"/>
    <cellStyle name="Navadno 30 3 2 3" xfId="2290" xr:uid="{00000000-0005-0000-0000-000059080000}"/>
    <cellStyle name="Navadno 30 3 3" xfId="2291" xr:uid="{00000000-0005-0000-0000-00005A080000}"/>
    <cellStyle name="Navadno 30 3 3 2" xfId="2292" xr:uid="{00000000-0005-0000-0000-00005B080000}"/>
    <cellStyle name="Navadno 30 3 4" xfId="2293" xr:uid="{00000000-0005-0000-0000-00005C080000}"/>
    <cellStyle name="Navadno 31" xfId="2294" xr:uid="{00000000-0005-0000-0000-00005D080000}"/>
    <cellStyle name="Navadno 31 2" xfId="2295" xr:uid="{00000000-0005-0000-0000-00005E080000}"/>
    <cellStyle name="Navadno 31 2 2" xfId="2296" xr:uid="{00000000-0005-0000-0000-00005F080000}"/>
    <cellStyle name="Navadno 31 2 2 2" xfId="2297" xr:uid="{00000000-0005-0000-0000-000060080000}"/>
    <cellStyle name="Navadno 31 2 2 2 2" xfId="2298" xr:uid="{00000000-0005-0000-0000-000061080000}"/>
    <cellStyle name="Navadno 31 2 2 3" xfId="2299" xr:uid="{00000000-0005-0000-0000-000062080000}"/>
    <cellStyle name="Navadno 31 2 3" xfId="2300" xr:uid="{00000000-0005-0000-0000-000063080000}"/>
    <cellStyle name="Navadno 31 2 3 2" xfId="2301" xr:uid="{00000000-0005-0000-0000-000064080000}"/>
    <cellStyle name="Navadno 31 2 4" xfId="2302" xr:uid="{00000000-0005-0000-0000-000065080000}"/>
    <cellStyle name="Navadno 31 3" xfId="2303" xr:uid="{00000000-0005-0000-0000-000066080000}"/>
    <cellStyle name="Navadno 31 3 2" xfId="2304" xr:uid="{00000000-0005-0000-0000-000067080000}"/>
    <cellStyle name="Navadno 31 3 2 2" xfId="2305" xr:uid="{00000000-0005-0000-0000-000068080000}"/>
    <cellStyle name="Navadno 31 3 2 2 2" xfId="2306" xr:uid="{00000000-0005-0000-0000-000069080000}"/>
    <cellStyle name="Navadno 31 3 2 3" xfId="2307" xr:uid="{00000000-0005-0000-0000-00006A080000}"/>
    <cellStyle name="Navadno 31 3 3" xfId="2308" xr:uid="{00000000-0005-0000-0000-00006B080000}"/>
    <cellStyle name="Navadno 31 3 3 2" xfId="2309" xr:uid="{00000000-0005-0000-0000-00006C080000}"/>
    <cellStyle name="Navadno 31 3 4" xfId="2310" xr:uid="{00000000-0005-0000-0000-00006D080000}"/>
    <cellStyle name="Navadno 31 4" xfId="2311" xr:uid="{00000000-0005-0000-0000-00006E080000}"/>
    <cellStyle name="Navadno 31 4 2" xfId="2312" xr:uid="{00000000-0005-0000-0000-00006F080000}"/>
    <cellStyle name="Navadno 31 4 2 2" xfId="2313" xr:uid="{00000000-0005-0000-0000-000070080000}"/>
    <cellStyle name="Navadno 31 4 3" xfId="2314" xr:uid="{00000000-0005-0000-0000-000071080000}"/>
    <cellStyle name="Navadno 31 5" xfId="2315" xr:uid="{00000000-0005-0000-0000-000072080000}"/>
    <cellStyle name="Navadno 31 5 2" xfId="2316" xr:uid="{00000000-0005-0000-0000-000073080000}"/>
    <cellStyle name="Navadno 31 5 2 2" xfId="2317" xr:uid="{00000000-0005-0000-0000-000074080000}"/>
    <cellStyle name="Navadno 31 5 3" xfId="2318" xr:uid="{00000000-0005-0000-0000-000075080000}"/>
    <cellStyle name="Navadno 31 6" xfId="2319" xr:uid="{00000000-0005-0000-0000-000076080000}"/>
    <cellStyle name="Navadno 31 6 2" xfId="2320" xr:uid="{00000000-0005-0000-0000-000077080000}"/>
    <cellStyle name="Navadno 31 7" xfId="2321" xr:uid="{00000000-0005-0000-0000-000078080000}"/>
    <cellStyle name="Navadno 32 2" xfId="2322" xr:uid="{00000000-0005-0000-0000-000079080000}"/>
    <cellStyle name="Navadno 32 2 2" xfId="2323" xr:uid="{00000000-0005-0000-0000-00007A080000}"/>
    <cellStyle name="Navadno 32 2 2 2" xfId="2324" xr:uid="{00000000-0005-0000-0000-00007B080000}"/>
    <cellStyle name="Navadno 32 2 2 2 2" xfId="2325" xr:uid="{00000000-0005-0000-0000-00007C080000}"/>
    <cellStyle name="Navadno 32 2 2 3" xfId="2326" xr:uid="{00000000-0005-0000-0000-00007D080000}"/>
    <cellStyle name="Navadno 32 2 3" xfId="2327" xr:uid="{00000000-0005-0000-0000-00007E080000}"/>
    <cellStyle name="Navadno 32 2 3 2" xfId="2328" xr:uid="{00000000-0005-0000-0000-00007F080000}"/>
    <cellStyle name="Navadno 32 2 4" xfId="2329" xr:uid="{00000000-0005-0000-0000-000080080000}"/>
    <cellStyle name="Navadno 32 3" xfId="2330" xr:uid="{00000000-0005-0000-0000-000081080000}"/>
    <cellStyle name="Navadno 32 3 2" xfId="2331" xr:uid="{00000000-0005-0000-0000-000082080000}"/>
    <cellStyle name="Navadno 32 3 2 2" xfId="2332" xr:uid="{00000000-0005-0000-0000-000083080000}"/>
    <cellStyle name="Navadno 32 3 2 2 2" xfId="2333" xr:uid="{00000000-0005-0000-0000-000084080000}"/>
    <cellStyle name="Navadno 32 3 2 3" xfId="2334" xr:uid="{00000000-0005-0000-0000-000085080000}"/>
    <cellStyle name="Navadno 32 3 3" xfId="2335" xr:uid="{00000000-0005-0000-0000-000086080000}"/>
    <cellStyle name="Navadno 32 3 3 2" xfId="2336" xr:uid="{00000000-0005-0000-0000-000087080000}"/>
    <cellStyle name="Navadno 32 3 4" xfId="2337" xr:uid="{00000000-0005-0000-0000-000088080000}"/>
    <cellStyle name="Navadno 34" xfId="2338" xr:uid="{00000000-0005-0000-0000-000089080000}"/>
    <cellStyle name="Navadno 34 2" xfId="2339" xr:uid="{00000000-0005-0000-0000-00008A080000}"/>
    <cellStyle name="Navadno 34 2 2" xfId="2340" xr:uid="{00000000-0005-0000-0000-00008B080000}"/>
    <cellStyle name="Navadno 34 3" xfId="2341" xr:uid="{00000000-0005-0000-0000-00008C080000}"/>
    <cellStyle name="Navadno 34 3 2" xfId="2342" xr:uid="{00000000-0005-0000-0000-00008D080000}"/>
    <cellStyle name="Navadno 34 4" xfId="2343" xr:uid="{00000000-0005-0000-0000-00008E080000}"/>
    <cellStyle name="Navadno 35 2" xfId="2344" xr:uid="{00000000-0005-0000-0000-00008F080000}"/>
    <cellStyle name="Navadno 35 2 2" xfId="2345" xr:uid="{00000000-0005-0000-0000-000090080000}"/>
    <cellStyle name="Navadno 35 3" xfId="2346" xr:uid="{00000000-0005-0000-0000-000091080000}"/>
    <cellStyle name="Navadno 35 3 2" xfId="2347" xr:uid="{00000000-0005-0000-0000-000092080000}"/>
    <cellStyle name="Navadno 36 2" xfId="2348" xr:uid="{00000000-0005-0000-0000-000093080000}"/>
    <cellStyle name="Navadno 36 2 2" xfId="2349" xr:uid="{00000000-0005-0000-0000-000094080000}"/>
    <cellStyle name="Navadno 36 3" xfId="2350" xr:uid="{00000000-0005-0000-0000-000095080000}"/>
    <cellStyle name="Navadno 36 3 2" xfId="2351" xr:uid="{00000000-0005-0000-0000-000096080000}"/>
    <cellStyle name="Navadno 37 2" xfId="2352" xr:uid="{00000000-0005-0000-0000-000097080000}"/>
    <cellStyle name="Navadno 37 2 2" xfId="2353" xr:uid="{00000000-0005-0000-0000-000098080000}"/>
    <cellStyle name="Navadno 37 3" xfId="2354" xr:uid="{00000000-0005-0000-0000-000099080000}"/>
    <cellStyle name="Navadno 37 3 2" xfId="2355" xr:uid="{00000000-0005-0000-0000-00009A080000}"/>
    <cellStyle name="Navadno 38 2" xfId="2356" xr:uid="{00000000-0005-0000-0000-00009B080000}"/>
    <cellStyle name="Navadno 38 2 2" xfId="2357" xr:uid="{00000000-0005-0000-0000-00009C080000}"/>
    <cellStyle name="Navadno 38 3" xfId="2358" xr:uid="{00000000-0005-0000-0000-00009D080000}"/>
    <cellStyle name="Navadno 38 3 2" xfId="2359" xr:uid="{00000000-0005-0000-0000-00009E080000}"/>
    <cellStyle name="Navadno 39 2" xfId="2360" xr:uid="{00000000-0005-0000-0000-00009F080000}"/>
    <cellStyle name="Navadno 39 2 2" xfId="2361" xr:uid="{00000000-0005-0000-0000-0000A0080000}"/>
    <cellStyle name="Navadno 39 3" xfId="2362" xr:uid="{00000000-0005-0000-0000-0000A1080000}"/>
    <cellStyle name="Navadno 39 3 2" xfId="2363" xr:uid="{00000000-0005-0000-0000-0000A2080000}"/>
    <cellStyle name="Navadno 4" xfId="230" xr:uid="{00000000-0005-0000-0000-0000A3080000}"/>
    <cellStyle name="Navadno 4 10" xfId="2365" xr:uid="{00000000-0005-0000-0000-0000A4080000}"/>
    <cellStyle name="Navadno 4 11" xfId="2364" xr:uid="{00000000-0005-0000-0000-0000A5080000}"/>
    <cellStyle name="Navadno 4 2" xfId="231" xr:uid="{00000000-0005-0000-0000-0000A6080000}"/>
    <cellStyle name="Navadno 4 2 2" xfId="232" xr:uid="{00000000-0005-0000-0000-0000A7080000}"/>
    <cellStyle name="Navadno 4 2 2 2" xfId="2367" xr:uid="{00000000-0005-0000-0000-0000A8080000}"/>
    <cellStyle name="Navadno 4 2 3" xfId="2368" xr:uid="{00000000-0005-0000-0000-0000A9080000}"/>
    <cellStyle name="Navadno 4 2 4" xfId="2369" xr:uid="{00000000-0005-0000-0000-0000AA080000}"/>
    <cellStyle name="Navadno 4 2 5" xfId="2366" xr:uid="{00000000-0005-0000-0000-0000AB080000}"/>
    <cellStyle name="Navadno 4 3" xfId="233" xr:uid="{00000000-0005-0000-0000-0000AC080000}"/>
    <cellStyle name="Navadno 4 3 2" xfId="2371" xr:uid="{00000000-0005-0000-0000-0000AD080000}"/>
    <cellStyle name="Navadno 4 3 3" xfId="2370" xr:uid="{00000000-0005-0000-0000-0000AE080000}"/>
    <cellStyle name="Navadno 4 4" xfId="2372" xr:uid="{00000000-0005-0000-0000-0000AF080000}"/>
    <cellStyle name="Navadno 4 4 2" xfId="2373" xr:uid="{00000000-0005-0000-0000-0000B0080000}"/>
    <cellStyle name="Navadno 4 5" xfId="2374" xr:uid="{00000000-0005-0000-0000-0000B1080000}"/>
    <cellStyle name="Navadno 4 5 2" xfId="2375" xr:uid="{00000000-0005-0000-0000-0000B2080000}"/>
    <cellStyle name="Navadno 4 6" xfId="2376" xr:uid="{00000000-0005-0000-0000-0000B3080000}"/>
    <cellStyle name="Navadno 4 6 2" xfId="2377" xr:uid="{00000000-0005-0000-0000-0000B4080000}"/>
    <cellStyle name="Navadno 4 7" xfId="2378" xr:uid="{00000000-0005-0000-0000-0000B5080000}"/>
    <cellStyle name="Navadno 4 7 2" xfId="2379" xr:uid="{00000000-0005-0000-0000-0000B6080000}"/>
    <cellStyle name="Navadno 4 8" xfId="2380" xr:uid="{00000000-0005-0000-0000-0000B7080000}"/>
    <cellStyle name="Navadno 4 8 2" xfId="2381" xr:uid="{00000000-0005-0000-0000-0000B8080000}"/>
    <cellStyle name="Navadno 4 9" xfId="2382" xr:uid="{00000000-0005-0000-0000-0000B9080000}"/>
    <cellStyle name="Navadno 40 2" xfId="2383" xr:uid="{00000000-0005-0000-0000-0000BA080000}"/>
    <cellStyle name="Navadno 40 2 2" xfId="2384" xr:uid="{00000000-0005-0000-0000-0000BB080000}"/>
    <cellStyle name="Navadno 40 3" xfId="2385" xr:uid="{00000000-0005-0000-0000-0000BC080000}"/>
    <cellStyle name="Navadno 40 3 2" xfId="2386" xr:uid="{00000000-0005-0000-0000-0000BD080000}"/>
    <cellStyle name="Navadno 41" xfId="2387" xr:uid="{00000000-0005-0000-0000-0000BE080000}"/>
    <cellStyle name="Navadno 41 2" xfId="2388" xr:uid="{00000000-0005-0000-0000-0000BF080000}"/>
    <cellStyle name="Navadno 41 2 2" xfId="2389" xr:uid="{00000000-0005-0000-0000-0000C0080000}"/>
    <cellStyle name="Navadno 41 3" xfId="2390" xr:uid="{00000000-0005-0000-0000-0000C1080000}"/>
    <cellStyle name="Navadno 41 3 2" xfId="2391" xr:uid="{00000000-0005-0000-0000-0000C2080000}"/>
    <cellStyle name="Navadno 41 4" xfId="2392" xr:uid="{00000000-0005-0000-0000-0000C3080000}"/>
    <cellStyle name="Navadno 42" xfId="2393" xr:uid="{00000000-0005-0000-0000-0000C4080000}"/>
    <cellStyle name="Navadno 42 2" xfId="2394" xr:uid="{00000000-0005-0000-0000-0000C5080000}"/>
    <cellStyle name="Navadno 5" xfId="234" xr:uid="{00000000-0005-0000-0000-0000C6080000}"/>
    <cellStyle name="Navadno 5 2" xfId="235" xr:uid="{00000000-0005-0000-0000-0000C7080000}"/>
    <cellStyle name="Navadno 5 2 2" xfId="236" xr:uid="{00000000-0005-0000-0000-0000C8080000}"/>
    <cellStyle name="Navadno 5 3" xfId="237" xr:uid="{00000000-0005-0000-0000-0000C9080000}"/>
    <cellStyle name="Navadno 5 3 2" xfId="2396" xr:uid="{00000000-0005-0000-0000-0000CA080000}"/>
    <cellStyle name="Navadno 5 3 3" xfId="2397" xr:uid="{00000000-0005-0000-0000-0000CB080000}"/>
    <cellStyle name="Navadno 5 3 4" xfId="2395" xr:uid="{00000000-0005-0000-0000-0000CC080000}"/>
    <cellStyle name="Navadno 5 4" xfId="2398" xr:uid="{00000000-0005-0000-0000-0000CD080000}"/>
    <cellStyle name="Navadno 5 4 2" xfId="2399" xr:uid="{00000000-0005-0000-0000-0000CE080000}"/>
    <cellStyle name="Navadno 6" xfId="18" xr:uid="{00000000-0005-0000-0000-0000CF080000}"/>
    <cellStyle name="Navadno 6 2" xfId="20" xr:uid="{00000000-0005-0000-0000-0000D0080000}"/>
    <cellStyle name="Navadno 6 2 2" xfId="2401" xr:uid="{00000000-0005-0000-0000-0000D1080000}"/>
    <cellStyle name="Navadno 6 3" xfId="238" xr:uid="{00000000-0005-0000-0000-0000D2080000}"/>
    <cellStyle name="Navadno 6 3 2" xfId="2402" xr:uid="{00000000-0005-0000-0000-0000D3080000}"/>
    <cellStyle name="Navadno 6 4" xfId="2403" xr:uid="{00000000-0005-0000-0000-0000D4080000}"/>
    <cellStyle name="Navadno 6 5" xfId="2404" xr:uid="{00000000-0005-0000-0000-0000D5080000}"/>
    <cellStyle name="Navadno 6 6" xfId="2400" xr:uid="{00000000-0005-0000-0000-0000D6080000}"/>
    <cellStyle name="Navadno 7" xfId="239" xr:uid="{00000000-0005-0000-0000-0000D7080000}"/>
    <cellStyle name="Navadno 7 2" xfId="240" xr:uid="{00000000-0005-0000-0000-0000D8080000}"/>
    <cellStyle name="Navadno 7 2 2" xfId="2406" xr:uid="{00000000-0005-0000-0000-0000D9080000}"/>
    <cellStyle name="Navadno 7 3" xfId="2407" xr:uid="{00000000-0005-0000-0000-0000DA080000}"/>
    <cellStyle name="Navadno 7 3 2" xfId="2408" xr:uid="{00000000-0005-0000-0000-0000DB080000}"/>
    <cellStyle name="Navadno 7 4" xfId="2409" xr:uid="{00000000-0005-0000-0000-0000DC080000}"/>
    <cellStyle name="Navadno 7 4 2" xfId="2410" xr:uid="{00000000-0005-0000-0000-0000DD080000}"/>
    <cellStyle name="Navadno 7 5" xfId="2405" xr:uid="{00000000-0005-0000-0000-0000DE080000}"/>
    <cellStyle name="Navadno 71" xfId="241" xr:uid="{00000000-0005-0000-0000-0000DF080000}"/>
    <cellStyle name="Navadno 73" xfId="242" xr:uid="{00000000-0005-0000-0000-0000E0080000}"/>
    <cellStyle name="Navadno 75" xfId="243" xr:uid="{00000000-0005-0000-0000-0000E1080000}"/>
    <cellStyle name="Navadno 8" xfId="244" xr:uid="{00000000-0005-0000-0000-0000E2080000}"/>
    <cellStyle name="Navadno 8 2" xfId="2411" xr:uid="{00000000-0005-0000-0000-0000E3080000}"/>
    <cellStyle name="Navadno 8 2 2" xfId="2412" xr:uid="{00000000-0005-0000-0000-0000E4080000}"/>
    <cellStyle name="Navadno 8 2 3" xfId="2413" xr:uid="{00000000-0005-0000-0000-0000E5080000}"/>
    <cellStyle name="Navadno 8 3" xfId="2414" xr:uid="{00000000-0005-0000-0000-0000E6080000}"/>
    <cellStyle name="Navadno 82" xfId="245" xr:uid="{00000000-0005-0000-0000-0000E7080000}"/>
    <cellStyle name="Navadno 85" xfId="246" xr:uid="{00000000-0005-0000-0000-0000E8080000}"/>
    <cellStyle name="Navadno 9" xfId="247" xr:uid="{00000000-0005-0000-0000-0000E9080000}"/>
    <cellStyle name="Navadno 9 2" xfId="2416" xr:uid="{00000000-0005-0000-0000-0000EA080000}"/>
    <cellStyle name="Navadno 9 2 2" xfId="2417" xr:uid="{00000000-0005-0000-0000-0000EB080000}"/>
    <cellStyle name="Navadno 9 2 2 2" xfId="2418" xr:uid="{00000000-0005-0000-0000-0000EC080000}"/>
    <cellStyle name="Navadno 9 2 2 2 2" xfId="2419" xr:uid="{00000000-0005-0000-0000-0000ED080000}"/>
    <cellStyle name="Navadno 9 2 2 3" xfId="2420" xr:uid="{00000000-0005-0000-0000-0000EE080000}"/>
    <cellStyle name="Navadno 9 2 3" xfId="2421" xr:uid="{00000000-0005-0000-0000-0000EF080000}"/>
    <cellStyle name="Navadno 9 2 3 2" xfId="2422" xr:uid="{00000000-0005-0000-0000-0000F0080000}"/>
    <cellStyle name="Navadno 9 2 4" xfId="2423" xr:uid="{00000000-0005-0000-0000-0000F1080000}"/>
    <cellStyle name="Navadno 9 2 5" xfId="2424" xr:uid="{00000000-0005-0000-0000-0000F2080000}"/>
    <cellStyle name="Navadno 9 3" xfId="2425" xr:uid="{00000000-0005-0000-0000-0000F3080000}"/>
    <cellStyle name="Navadno 9 3 2" xfId="2426" xr:uid="{00000000-0005-0000-0000-0000F4080000}"/>
    <cellStyle name="Navadno 9 3 2 2" xfId="2427" xr:uid="{00000000-0005-0000-0000-0000F5080000}"/>
    <cellStyle name="Navadno 9 3 2 2 2" xfId="2428" xr:uid="{00000000-0005-0000-0000-0000F6080000}"/>
    <cellStyle name="Navadno 9 3 2 3" xfId="2429" xr:uid="{00000000-0005-0000-0000-0000F7080000}"/>
    <cellStyle name="Navadno 9 3 3" xfId="2430" xr:uid="{00000000-0005-0000-0000-0000F8080000}"/>
    <cellStyle name="Navadno 9 3 3 2" xfId="2431" xr:uid="{00000000-0005-0000-0000-0000F9080000}"/>
    <cellStyle name="Navadno 9 3 4" xfId="2432" xr:uid="{00000000-0005-0000-0000-0000FA080000}"/>
    <cellStyle name="Navadno 9 4" xfId="2433" xr:uid="{00000000-0005-0000-0000-0000FB080000}"/>
    <cellStyle name="Navadno 9 4 2" xfId="2434" xr:uid="{00000000-0005-0000-0000-0000FC080000}"/>
    <cellStyle name="Navadno 9 4 2 2" xfId="2435" xr:uid="{00000000-0005-0000-0000-0000FD080000}"/>
    <cellStyle name="Navadno 9 4 3" xfId="2436" xr:uid="{00000000-0005-0000-0000-0000FE080000}"/>
    <cellStyle name="Navadno 9 5" xfId="2437" xr:uid="{00000000-0005-0000-0000-0000FF080000}"/>
    <cellStyle name="Navadno 9 5 2" xfId="2438" xr:uid="{00000000-0005-0000-0000-000000090000}"/>
    <cellStyle name="Navadno 9 5 2 2" xfId="2439" xr:uid="{00000000-0005-0000-0000-000001090000}"/>
    <cellStyle name="Navadno 9 5 3" xfId="2440" xr:uid="{00000000-0005-0000-0000-000002090000}"/>
    <cellStyle name="Navadno 9 6" xfId="2441" xr:uid="{00000000-0005-0000-0000-000003090000}"/>
    <cellStyle name="Navadno 9 6 2" xfId="2442" xr:uid="{00000000-0005-0000-0000-000004090000}"/>
    <cellStyle name="Navadno 9 7" xfId="2443" xr:uid="{00000000-0005-0000-0000-000005090000}"/>
    <cellStyle name="Navadno 9 8" xfId="2444" xr:uid="{00000000-0005-0000-0000-000006090000}"/>
    <cellStyle name="Navadno 9 9" xfId="2415" xr:uid="{00000000-0005-0000-0000-000007090000}"/>
    <cellStyle name="Navadno 94 2" xfId="248" xr:uid="{00000000-0005-0000-0000-000008090000}"/>
    <cellStyle name="Navadno 95 2" xfId="249" xr:uid="{00000000-0005-0000-0000-000009090000}"/>
    <cellStyle name="Navadno 96" xfId="250" xr:uid="{00000000-0005-0000-0000-00000A090000}"/>
    <cellStyle name="Navadno 99" xfId="251" xr:uid="{00000000-0005-0000-0000-00000B090000}"/>
    <cellStyle name="Navadno_6 Poglavje 4 - Predracun TOPLARNA  Celje 2" xfId="16" xr:uid="{00000000-0005-0000-0000-00000C090000}"/>
    <cellStyle name="Navadno_klet" xfId="3922" xr:uid="{41748B26-8282-4E13-8667-DE1B07987590}"/>
    <cellStyle name="Navadno_Kopijapopis Interspar kranj - KLIMA 29.05-damir" xfId="3921" xr:uid="{B66DF3B3-1077-4141-B6D0-72FAF1D1FF94}"/>
    <cellStyle name="Navadno_Popis_LENA_LEVEC_PGD" xfId="3918" xr:uid="{3191156F-229F-4612-ACF6-B3B258605A38}"/>
    <cellStyle name="Navadno_TUS_Planet popis" xfId="3917" xr:uid="{3A046AC3-C7C1-4081-9D9A-5CBAA64A8FF7}"/>
    <cellStyle name="Navadno_Volume 4 - BoQ - Tišina-gradb - cene-15-5 2 2" xfId="21" xr:uid="{00000000-0005-0000-0000-00000D090000}"/>
    <cellStyle name="Navadno_Volume 4 - BoQ - Tišina-gradb - cene-15-5 3" xfId="252" xr:uid="{00000000-0005-0000-0000-00000E090000}"/>
    <cellStyle name="Navadno_Volume 4 - BoQ - Tišina-gradb - cene-15-5 6 2" xfId="253" xr:uid="{00000000-0005-0000-0000-00000F090000}"/>
    <cellStyle name="Navadno_Volume 4 - BoQ - Tišina-gradb - cene-15-5 7 2" xfId="254" xr:uid="{00000000-0005-0000-0000-000010090000}"/>
    <cellStyle name="Navadno_Volume 4 - BoQ - Tišina-gradb - cene-15-5 8" xfId="7" xr:uid="{00000000-0005-0000-0000-000011090000}"/>
    <cellStyle name="Navadno_Volume 4_CERO_Celje_1_Odlagaliçźe" xfId="6" xr:uid="{00000000-0005-0000-0000-000012090000}"/>
    <cellStyle name="Neutral" xfId="255" xr:uid="{00000000-0005-0000-0000-000013090000}"/>
    <cellStyle name="Neutral 1" xfId="2446" xr:uid="{00000000-0005-0000-0000-000014090000}"/>
    <cellStyle name="Neutral 2" xfId="2447" xr:uid="{00000000-0005-0000-0000-000015090000}"/>
    <cellStyle name="Neutral 2 2" xfId="2448" xr:uid="{00000000-0005-0000-0000-000016090000}"/>
    <cellStyle name="Neutral 2 2 2" xfId="2449" xr:uid="{00000000-0005-0000-0000-000017090000}"/>
    <cellStyle name="Neutral 2 2 3" xfId="2450" xr:uid="{00000000-0005-0000-0000-000018090000}"/>
    <cellStyle name="Neutral 2 3" xfId="2451" xr:uid="{00000000-0005-0000-0000-000019090000}"/>
    <cellStyle name="Neutral 2 4" xfId="2452" xr:uid="{00000000-0005-0000-0000-00001A090000}"/>
    <cellStyle name="Neutral 2 5" xfId="2453" xr:uid="{00000000-0005-0000-0000-00001B090000}"/>
    <cellStyle name="Neutral 2 6" xfId="2454" xr:uid="{00000000-0005-0000-0000-00001C090000}"/>
    <cellStyle name="Neutral 3" xfId="2455" xr:uid="{00000000-0005-0000-0000-00001D090000}"/>
    <cellStyle name="Neutral 3 2" xfId="2456" xr:uid="{00000000-0005-0000-0000-00001E090000}"/>
    <cellStyle name="Neutral 3 2 2" xfId="2457" xr:uid="{00000000-0005-0000-0000-00001F090000}"/>
    <cellStyle name="Neutral 3 3" xfId="2458" xr:uid="{00000000-0005-0000-0000-000020090000}"/>
    <cellStyle name="Neutral 4" xfId="2459" xr:uid="{00000000-0005-0000-0000-000021090000}"/>
    <cellStyle name="Neutral 4 2" xfId="2460" xr:uid="{00000000-0005-0000-0000-000022090000}"/>
    <cellStyle name="Neutral 5" xfId="2461" xr:uid="{00000000-0005-0000-0000-000023090000}"/>
    <cellStyle name="Neutral 5 2" xfId="2462" xr:uid="{00000000-0005-0000-0000-000024090000}"/>
    <cellStyle name="Neutral 6" xfId="2463" xr:uid="{00000000-0005-0000-0000-000025090000}"/>
    <cellStyle name="Neutral 6 2" xfId="2464" xr:uid="{00000000-0005-0000-0000-000026090000}"/>
    <cellStyle name="Neutral 6 3" xfId="2465" xr:uid="{00000000-0005-0000-0000-000027090000}"/>
    <cellStyle name="Neutral 6 4" xfId="2466" xr:uid="{00000000-0005-0000-0000-000028090000}"/>
    <cellStyle name="Neutral 7" xfId="2467" xr:uid="{00000000-0005-0000-0000-000029090000}"/>
    <cellStyle name="Neutral 8" xfId="2445" xr:uid="{00000000-0005-0000-0000-00002A090000}"/>
    <cellStyle name="Nevtralno 2" xfId="256" xr:uid="{00000000-0005-0000-0000-00002B090000}"/>
    <cellStyle name="Nevtralno 2 2" xfId="2469" xr:uid="{00000000-0005-0000-0000-00002C090000}"/>
    <cellStyle name="Nevtralno 2 3" xfId="2468" xr:uid="{00000000-0005-0000-0000-00002D090000}"/>
    <cellStyle name="Nevtralno 3" xfId="2470" xr:uid="{00000000-0005-0000-0000-00002E090000}"/>
    <cellStyle name="Nevtralno 4" xfId="2471" xr:uid="{00000000-0005-0000-0000-00002F090000}"/>
    <cellStyle name="Normal 10" xfId="257" xr:uid="{00000000-0005-0000-0000-000030090000}"/>
    <cellStyle name="Normal 10 2" xfId="258" xr:uid="{00000000-0005-0000-0000-000031090000}"/>
    <cellStyle name="Normal 10 2 2" xfId="2473" xr:uid="{00000000-0005-0000-0000-000032090000}"/>
    <cellStyle name="Normal 10 2 3" xfId="2474" xr:uid="{00000000-0005-0000-0000-000033090000}"/>
    <cellStyle name="Normal 10 2 3 2" xfId="2475" xr:uid="{00000000-0005-0000-0000-000034090000}"/>
    <cellStyle name="Normal 10 2 4" xfId="2476" xr:uid="{00000000-0005-0000-0000-000035090000}"/>
    <cellStyle name="Normal 10 2 5" xfId="2477" xr:uid="{00000000-0005-0000-0000-000036090000}"/>
    <cellStyle name="Normal 10 3" xfId="259" xr:uid="{00000000-0005-0000-0000-000037090000}"/>
    <cellStyle name="Normal 10 3 2" xfId="2479" xr:uid="{00000000-0005-0000-0000-000038090000}"/>
    <cellStyle name="Normal 10 3 3" xfId="2478" xr:uid="{00000000-0005-0000-0000-000039090000}"/>
    <cellStyle name="Normal 10 4" xfId="2472" xr:uid="{00000000-0005-0000-0000-00003A090000}"/>
    <cellStyle name="Normal 11" xfId="260" xr:uid="{00000000-0005-0000-0000-00003B090000}"/>
    <cellStyle name="Normal 11 2" xfId="261" xr:uid="{00000000-0005-0000-0000-00003C090000}"/>
    <cellStyle name="Normal 11 2 2" xfId="2482" xr:uid="{00000000-0005-0000-0000-00003D090000}"/>
    <cellStyle name="Normal 11 2 3" xfId="2483" xr:uid="{00000000-0005-0000-0000-00003E090000}"/>
    <cellStyle name="Normal 11 2 4" xfId="2481" xr:uid="{00000000-0005-0000-0000-00003F090000}"/>
    <cellStyle name="Normal 11 3" xfId="2484" xr:uid="{00000000-0005-0000-0000-000040090000}"/>
    <cellStyle name="Normal 11 3 2" xfId="2485" xr:uid="{00000000-0005-0000-0000-000041090000}"/>
    <cellStyle name="Normal 11 3 2 2" xfId="2486" xr:uid="{00000000-0005-0000-0000-000042090000}"/>
    <cellStyle name="Normal 11 3 2 2 2" xfId="2487" xr:uid="{00000000-0005-0000-0000-000043090000}"/>
    <cellStyle name="Normal 11 3 2 3" xfId="2488" xr:uid="{00000000-0005-0000-0000-000044090000}"/>
    <cellStyle name="Normal 11 3 3" xfId="2489" xr:uid="{00000000-0005-0000-0000-000045090000}"/>
    <cellStyle name="Normal 11 3 4" xfId="2490" xr:uid="{00000000-0005-0000-0000-000046090000}"/>
    <cellStyle name="Normal 11 4" xfId="2491" xr:uid="{00000000-0005-0000-0000-000047090000}"/>
    <cellStyle name="Normal 11 5" xfId="2492" xr:uid="{00000000-0005-0000-0000-000048090000}"/>
    <cellStyle name="Normal 11 6" xfId="2480" xr:uid="{00000000-0005-0000-0000-000049090000}"/>
    <cellStyle name="Normal 12" xfId="2493" xr:uid="{00000000-0005-0000-0000-00004A090000}"/>
    <cellStyle name="Normal 12 2" xfId="2494" xr:uid="{00000000-0005-0000-0000-00004B090000}"/>
    <cellStyle name="Normal 12 3" xfId="2495" xr:uid="{00000000-0005-0000-0000-00004C090000}"/>
    <cellStyle name="Normal 12 4" xfId="2496" xr:uid="{00000000-0005-0000-0000-00004D090000}"/>
    <cellStyle name="Normal 12 5" xfId="2497" xr:uid="{00000000-0005-0000-0000-00004E090000}"/>
    <cellStyle name="Normal 12 5 2" xfId="2498" xr:uid="{00000000-0005-0000-0000-00004F090000}"/>
    <cellStyle name="Normal 12 6" xfId="2499" xr:uid="{00000000-0005-0000-0000-000050090000}"/>
    <cellStyle name="Normal 12 6 2" xfId="2500" xr:uid="{00000000-0005-0000-0000-000051090000}"/>
    <cellStyle name="Normal 12 6 3" xfId="2501" xr:uid="{00000000-0005-0000-0000-000052090000}"/>
    <cellStyle name="Normal 13" xfId="2502" xr:uid="{00000000-0005-0000-0000-000053090000}"/>
    <cellStyle name="Normal 13 10" xfId="2503" xr:uid="{00000000-0005-0000-0000-000054090000}"/>
    <cellStyle name="Normal 13 11" xfId="2504" xr:uid="{00000000-0005-0000-0000-000055090000}"/>
    <cellStyle name="Normal 13 12" xfId="2505" xr:uid="{00000000-0005-0000-0000-000056090000}"/>
    <cellStyle name="Normal 13 13" xfId="2506" xr:uid="{00000000-0005-0000-0000-000057090000}"/>
    <cellStyle name="Normal 13 14" xfId="2507" xr:uid="{00000000-0005-0000-0000-000058090000}"/>
    <cellStyle name="Normal 13 15" xfId="2508" xr:uid="{00000000-0005-0000-0000-000059090000}"/>
    <cellStyle name="Normal 13 16" xfId="2509" xr:uid="{00000000-0005-0000-0000-00005A090000}"/>
    <cellStyle name="Normal 13 16 2" xfId="2510" xr:uid="{00000000-0005-0000-0000-00005B090000}"/>
    <cellStyle name="Normal 13 16 2 2" xfId="2511" xr:uid="{00000000-0005-0000-0000-00005C090000}"/>
    <cellStyle name="Normal 13 17" xfId="2512" xr:uid="{00000000-0005-0000-0000-00005D090000}"/>
    <cellStyle name="Normal 13 2" xfId="2513" xr:uid="{00000000-0005-0000-0000-00005E090000}"/>
    <cellStyle name="Normal 13 3" xfId="2514" xr:uid="{00000000-0005-0000-0000-00005F090000}"/>
    <cellStyle name="Normal 13 3 2" xfId="2515" xr:uid="{00000000-0005-0000-0000-000060090000}"/>
    <cellStyle name="Normal 13 4" xfId="2516" xr:uid="{00000000-0005-0000-0000-000061090000}"/>
    <cellStyle name="Normal 13 5" xfId="2517" xr:uid="{00000000-0005-0000-0000-000062090000}"/>
    <cellStyle name="Normal 13 6" xfId="2518" xr:uid="{00000000-0005-0000-0000-000063090000}"/>
    <cellStyle name="Normal 13 7" xfId="2519" xr:uid="{00000000-0005-0000-0000-000064090000}"/>
    <cellStyle name="Normal 13 8" xfId="2520" xr:uid="{00000000-0005-0000-0000-000065090000}"/>
    <cellStyle name="Normal 13 9" xfId="2521" xr:uid="{00000000-0005-0000-0000-000066090000}"/>
    <cellStyle name="Normal 14" xfId="2522" xr:uid="{00000000-0005-0000-0000-000067090000}"/>
    <cellStyle name="Normal 15" xfId="2523" xr:uid="{00000000-0005-0000-0000-000068090000}"/>
    <cellStyle name="Normal 15 2" xfId="2524" xr:uid="{00000000-0005-0000-0000-000069090000}"/>
    <cellStyle name="Normal 15 2 2" xfId="2525" xr:uid="{00000000-0005-0000-0000-00006A090000}"/>
    <cellStyle name="Normal 15 2 2 2" xfId="2526" xr:uid="{00000000-0005-0000-0000-00006B090000}"/>
    <cellStyle name="Normal 15 2 3" xfId="2527" xr:uid="{00000000-0005-0000-0000-00006C090000}"/>
    <cellStyle name="Normal 15 3" xfId="2528" xr:uid="{00000000-0005-0000-0000-00006D090000}"/>
    <cellStyle name="Normal 15 4" xfId="2529" xr:uid="{00000000-0005-0000-0000-00006E090000}"/>
    <cellStyle name="Normal 15 4 2" xfId="2530" xr:uid="{00000000-0005-0000-0000-00006F090000}"/>
    <cellStyle name="Normal 15 5" xfId="2531" xr:uid="{00000000-0005-0000-0000-000070090000}"/>
    <cellStyle name="Normal 15 6" xfId="2532" xr:uid="{00000000-0005-0000-0000-000071090000}"/>
    <cellStyle name="Normal 16" xfId="2533" xr:uid="{00000000-0005-0000-0000-000072090000}"/>
    <cellStyle name="Normal 16 2" xfId="2534" xr:uid="{00000000-0005-0000-0000-000073090000}"/>
    <cellStyle name="Normal 17" xfId="2535" xr:uid="{00000000-0005-0000-0000-000074090000}"/>
    <cellStyle name="Normal 17 2" xfId="2536" xr:uid="{00000000-0005-0000-0000-000075090000}"/>
    <cellStyle name="Normal 17 2 2" xfId="2537" xr:uid="{00000000-0005-0000-0000-000076090000}"/>
    <cellStyle name="Normal 18" xfId="2538" xr:uid="{00000000-0005-0000-0000-000077090000}"/>
    <cellStyle name="Normal 19" xfId="262" xr:uid="{00000000-0005-0000-0000-000078090000}"/>
    <cellStyle name="Normal 19 2" xfId="2540" xr:uid="{00000000-0005-0000-0000-000079090000}"/>
    <cellStyle name="Normal 19 3" xfId="2541" xr:uid="{00000000-0005-0000-0000-00007A090000}"/>
    <cellStyle name="Normal 19 4" xfId="2539" xr:uid="{00000000-0005-0000-0000-00007B090000}"/>
    <cellStyle name="normal 2" xfId="263" xr:uid="{00000000-0005-0000-0000-00007C090000}"/>
    <cellStyle name="Normal 2 10" xfId="2542" xr:uid="{00000000-0005-0000-0000-00007D090000}"/>
    <cellStyle name="Normal 2 10 2" xfId="2543" xr:uid="{00000000-0005-0000-0000-00007E090000}"/>
    <cellStyle name="Normal 2 11" xfId="2544" xr:uid="{00000000-0005-0000-0000-00007F090000}"/>
    <cellStyle name="Normal 2 12" xfId="2545" xr:uid="{00000000-0005-0000-0000-000080090000}"/>
    <cellStyle name="Normal 2 13" xfId="2546" xr:uid="{00000000-0005-0000-0000-000081090000}"/>
    <cellStyle name="Normal 2 14" xfId="2547" xr:uid="{00000000-0005-0000-0000-000082090000}"/>
    <cellStyle name="Normal 2 14 2" xfId="2548" xr:uid="{00000000-0005-0000-0000-000083090000}"/>
    <cellStyle name="Normal 2 14 3" xfId="2549" xr:uid="{00000000-0005-0000-0000-000084090000}"/>
    <cellStyle name="normal 2 15" xfId="2550" xr:uid="{00000000-0005-0000-0000-000085090000}"/>
    <cellStyle name="Normal 2 15 2" xfId="2551" xr:uid="{00000000-0005-0000-0000-000086090000}"/>
    <cellStyle name="Normal 2 15 3" xfId="2552" xr:uid="{00000000-0005-0000-0000-000087090000}"/>
    <cellStyle name="normal 2 15 4" xfId="2553" xr:uid="{00000000-0005-0000-0000-000088090000}"/>
    <cellStyle name="Normal 2 16" xfId="2554" xr:uid="{00000000-0005-0000-0000-000089090000}"/>
    <cellStyle name="normal 2 16 10" xfId="2555" xr:uid="{00000000-0005-0000-0000-00008A090000}"/>
    <cellStyle name="Normal 2 16 2" xfId="2556" xr:uid="{00000000-0005-0000-0000-00008B090000}"/>
    <cellStyle name="normal 2 16 3" xfId="2557" xr:uid="{00000000-0005-0000-0000-00008C090000}"/>
    <cellStyle name="normal 2 16 4" xfId="2558" xr:uid="{00000000-0005-0000-0000-00008D090000}"/>
    <cellStyle name="normal 2 16 5" xfId="2559" xr:uid="{00000000-0005-0000-0000-00008E090000}"/>
    <cellStyle name="normal 2 16 6" xfId="2560" xr:uid="{00000000-0005-0000-0000-00008F090000}"/>
    <cellStyle name="normal 2 16 7" xfId="2561" xr:uid="{00000000-0005-0000-0000-000090090000}"/>
    <cellStyle name="normal 2 16 8" xfId="2562" xr:uid="{00000000-0005-0000-0000-000091090000}"/>
    <cellStyle name="normal 2 16 9" xfId="2563" xr:uid="{00000000-0005-0000-0000-000092090000}"/>
    <cellStyle name="normal 2 17" xfId="2564" xr:uid="{00000000-0005-0000-0000-000093090000}"/>
    <cellStyle name="Normal 2 17 2" xfId="2565" xr:uid="{00000000-0005-0000-0000-000094090000}"/>
    <cellStyle name="normal 2 17 3" xfId="2566" xr:uid="{00000000-0005-0000-0000-000095090000}"/>
    <cellStyle name="normal 2 18" xfId="2567" xr:uid="{00000000-0005-0000-0000-000096090000}"/>
    <cellStyle name="Normal 2 18 2" xfId="2568" xr:uid="{00000000-0005-0000-0000-000097090000}"/>
    <cellStyle name="normal 2 18 3" xfId="2569" xr:uid="{00000000-0005-0000-0000-000098090000}"/>
    <cellStyle name="Normal 2 19" xfId="2570" xr:uid="{00000000-0005-0000-0000-000099090000}"/>
    <cellStyle name="Normal 2 19 2" xfId="2571" xr:uid="{00000000-0005-0000-0000-00009A090000}"/>
    <cellStyle name="normal 2 19 3" xfId="2572" xr:uid="{00000000-0005-0000-0000-00009B090000}"/>
    <cellStyle name="Normal 2 19 4" xfId="2573" xr:uid="{00000000-0005-0000-0000-00009C090000}"/>
    <cellStyle name="Normal 2 2" xfId="264" xr:uid="{00000000-0005-0000-0000-00009D090000}"/>
    <cellStyle name="Normal 2 2 2" xfId="265" xr:uid="{00000000-0005-0000-0000-00009E090000}"/>
    <cellStyle name="Normal 2 2 2 2" xfId="2576" xr:uid="{00000000-0005-0000-0000-00009F090000}"/>
    <cellStyle name="Normal 2 2 2 3" xfId="2577" xr:uid="{00000000-0005-0000-0000-0000A0090000}"/>
    <cellStyle name="Normal 2 2 2 4" xfId="2578" xr:uid="{00000000-0005-0000-0000-0000A1090000}"/>
    <cellStyle name="Normal 2 2 2 5" xfId="2579" xr:uid="{00000000-0005-0000-0000-0000A2090000}"/>
    <cellStyle name="Normal 2 2 2 6" xfId="2575" xr:uid="{00000000-0005-0000-0000-0000A3090000}"/>
    <cellStyle name="Normal 2 2 3" xfId="2580" xr:uid="{00000000-0005-0000-0000-0000A4090000}"/>
    <cellStyle name="Normal 2 2 4" xfId="2581" xr:uid="{00000000-0005-0000-0000-0000A5090000}"/>
    <cellStyle name="Normal 2 2 5" xfId="2582" xr:uid="{00000000-0005-0000-0000-0000A6090000}"/>
    <cellStyle name="Normal 2 2 6" xfId="2583" xr:uid="{00000000-0005-0000-0000-0000A7090000}"/>
    <cellStyle name="Normal 2 2 7" xfId="2574" xr:uid="{00000000-0005-0000-0000-0000A8090000}"/>
    <cellStyle name="normal 2 20" xfId="2584" xr:uid="{00000000-0005-0000-0000-0000A9090000}"/>
    <cellStyle name="Normal 2 20 2" xfId="2585" xr:uid="{00000000-0005-0000-0000-0000AA090000}"/>
    <cellStyle name="normal 2 20 3" xfId="2586" xr:uid="{00000000-0005-0000-0000-0000AB090000}"/>
    <cellStyle name="Normal 2 21" xfId="2587" xr:uid="{00000000-0005-0000-0000-0000AC090000}"/>
    <cellStyle name="Normal 2 21 2" xfId="2588" xr:uid="{00000000-0005-0000-0000-0000AD090000}"/>
    <cellStyle name="Normal 2 21 3" xfId="2589" xr:uid="{00000000-0005-0000-0000-0000AE090000}"/>
    <cellStyle name="Normal 2 22" xfId="2590" xr:uid="{00000000-0005-0000-0000-0000AF090000}"/>
    <cellStyle name="Normal 2 22 2" xfId="2591" xr:uid="{00000000-0005-0000-0000-0000B0090000}"/>
    <cellStyle name="Normal 2 22 3" xfId="2592" xr:uid="{00000000-0005-0000-0000-0000B1090000}"/>
    <cellStyle name="normal 2 23" xfId="2593" xr:uid="{00000000-0005-0000-0000-0000B2090000}"/>
    <cellStyle name="Normal 2 23 2" xfId="2594" xr:uid="{00000000-0005-0000-0000-0000B3090000}"/>
    <cellStyle name="normal 2 23 3" xfId="2595" xr:uid="{00000000-0005-0000-0000-0000B4090000}"/>
    <cellStyle name="normal 2 24" xfId="2596" xr:uid="{00000000-0005-0000-0000-0000B5090000}"/>
    <cellStyle name="Normal 2 24 2" xfId="2597" xr:uid="{00000000-0005-0000-0000-0000B6090000}"/>
    <cellStyle name="normal 2 24 3" xfId="2598" xr:uid="{00000000-0005-0000-0000-0000B7090000}"/>
    <cellStyle name="Normal 2 25" xfId="2599" xr:uid="{00000000-0005-0000-0000-0000B8090000}"/>
    <cellStyle name="Normal 2 25 2" xfId="2600" xr:uid="{00000000-0005-0000-0000-0000B9090000}"/>
    <cellStyle name="Normal 2 25 3" xfId="2601" xr:uid="{00000000-0005-0000-0000-0000BA090000}"/>
    <cellStyle name="Normal 2 26" xfId="2602" xr:uid="{00000000-0005-0000-0000-0000BB090000}"/>
    <cellStyle name="Normal 2 26 2" xfId="2603" xr:uid="{00000000-0005-0000-0000-0000BC090000}"/>
    <cellStyle name="Normal 2 26 3" xfId="2604" xr:uid="{00000000-0005-0000-0000-0000BD090000}"/>
    <cellStyle name="Normal 2 27" xfId="2605" xr:uid="{00000000-0005-0000-0000-0000BE090000}"/>
    <cellStyle name="Normal 2 28" xfId="2606" xr:uid="{00000000-0005-0000-0000-0000BF090000}"/>
    <cellStyle name="Normal 2 29" xfId="2607" xr:uid="{00000000-0005-0000-0000-0000C0090000}"/>
    <cellStyle name="Normal 2 3" xfId="2608" xr:uid="{00000000-0005-0000-0000-0000C1090000}"/>
    <cellStyle name="Normal 2 3 2" xfId="2609" xr:uid="{00000000-0005-0000-0000-0000C2090000}"/>
    <cellStyle name="Normal 2 3 2 2" xfId="2610" xr:uid="{00000000-0005-0000-0000-0000C3090000}"/>
    <cellStyle name="normal 2 30" xfId="2611" xr:uid="{00000000-0005-0000-0000-0000C4090000}"/>
    <cellStyle name="normal 2 31" xfId="2612" xr:uid="{00000000-0005-0000-0000-0000C5090000}"/>
    <cellStyle name="normal 2 32" xfId="2613" xr:uid="{00000000-0005-0000-0000-0000C6090000}"/>
    <cellStyle name="normal 2 33" xfId="2614" xr:uid="{00000000-0005-0000-0000-0000C7090000}"/>
    <cellStyle name="normal 2 34" xfId="2615" xr:uid="{00000000-0005-0000-0000-0000C8090000}"/>
    <cellStyle name="normal 2 35" xfId="2616" xr:uid="{00000000-0005-0000-0000-0000C9090000}"/>
    <cellStyle name="normal 2 36" xfId="2617" xr:uid="{00000000-0005-0000-0000-0000CA090000}"/>
    <cellStyle name="normal 2 37" xfId="2618" xr:uid="{00000000-0005-0000-0000-0000CB090000}"/>
    <cellStyle name="normal 2 38" xfId="2619" xr:uid="{00000000-0005-0000-0000-0000CC090000}"/>
    <cellStyle name="normal 2 39" xfId="2620" xr:uid="{00000000-0005-0000-0000-0000CD090000}"/>
    <cellStyle name="Normal 2 4" xfId="2621" xr:uid="{00000000-0005-0000-0000-0000CE090000}"/>
    <cellStyle name="Normal 2 4 2" xfId="2622" xr:uid="{00000000-0005-0000-0000-0000CF090000}"/>
    <cellStyle name="Normal 2 4 2 2" xfId="2623" xr:uid="{00000000-0005-0000-0000-0000D0090000}"/>
    <cellStyle name="Normal 2 4 2 3" xfId="2624" xr:uid="{00000000-0005-0000-0000-0000D1090000}"/>
    <cellStyle name="Normal 2 4 2 4" xfId="2625" xr:uid="{00000000-0005-0000-0000-0000D2090000}"/>
    <cellStyle name="Normal 2 4 2 5" xfId="2626" xr:uid="{00000000-0005-0000-0000-0000D3090000}"/>
    <cellStyle name="normal 2 40" xfId="2627" xr:uid="{00000000-0005-0000-0000-0000D4090000}"/>
    <cellStyle name="normal 2 41" xfId="2628" xr:uid="{00000000-0005-0000-0000-0000D5090000}"/>
    <cellStyle name="normal 2 42" xfId="2629" xr:uid="{00000000-0005-0000-0000-0000D6090000}"/>
    <cellStyle name="normal 2 43" xfId="2630" xr:uid="{00000000-0005-0000-0000-0000D7090000}"/>
    <cellStyle name="normal 2 44" xfId="2631" xr:uid="{00000000-0005-0000-0000-0000D8090000}"/>
    <cellStyle name="Normal 2 5" xfId="2632" xr:uid="{00000000-0005-0000-0000-0000D9090000}"/>
    <cellStyle name="Normal 2 5 2" xfId="2633" xr:uid="{00000000-0005-0000-0000-0000DA090000}"/>
    <cellStyle name="Normal 2 5 2 2" xfId="2634" xr:uid="{00000000-0005-0000-0000-0000DB090000}"/>
    <cellStyle name="Normal 2 5 2 3" xfId="2635" xr:uid="{00000000-0005-0000-0000-0000DC090000}"/>
    <cellStyle name="Normal 2 5 2 4" xfId="2636" xr:uid="{00000000-0005-0000-0000-0000DD090000}"/>
    <cellStyle name="Normal 2 5 2 5" xfId="2637" xr:uid="{00000000-0005-0000-0000-0000DE090000}"/>
    <cellStyle name="Normal 2 6" xfId="2638" xr:uid="{00000000-0005-0000-0000-0000DF090000}"/>
    <cellStyle name="Normal 2 6 2" xfId="2639" xr:uid="{00000000-0005-0000-0000-0000E0090000}"/>
    <cellStyle name="Normal 2 6 2 2" xfId="2640" xr:uid="{00000000-0005-0000-0000-0000E1090000}"/>
    <cellStyle name="Normal 2 6 2 3" xfId="2641" xr:uid="{00000000-0005-0000-0000-0000E2090000}"/>
    <cellStyle name="Normal 2 6 2 4" xfId="2642" xr:uid="{00000000-0005-0000-0000-0000E3090000}"/>
    <cellStyle name="Normal 2 6 2 5" xfId="2643" xr:uid="{00000000-0005-0000-0000-0000E4090000}"/>
    <cellStyle name="Normal 2 7" xfId="2644" xr:uid="{00000000-0005-0000-0000-0000E5090000}"/>
    <cellStyle name="Normal 2 7 2" xfId="2645" xr:uid="{00000000-0005-0000-0000-0000E6090000}"/>
    <cellStyle name="Normal 2 7 2 2" xfId="2646" xr:uid="{00000000-0005-0000-0000-0000E7090000}"/>
    <cellStyle name="Normal 2 7 2 2 2" xfId="2647" xr:uid="{00000000-0005-0000-0000-0000E8090000}"/>
    <cellStyle name="Normal 2 7 2 2 3" xfId="2648" xr:uid="{00000000-0005-0000-0000-0000E9090000}"/>
    <cellStyle name="Normal 2 7 2 3" xfId="2649" xr:uid="{00000000-0005-0000-0000-0000EA090000}"/>
    <cellStyle name="Normal 2 8" xfId="2650" xr:uid="{00000000-0005-0000-0000-0000EB090000}"/>
    <cellStyle name="Normal 2 8 2" xfId="2651" xr:uid="{00000000-0005-0000-0000-0000EC090000}"/>
    <cellStyle name="Normal 2 8 2 2" xfId="2652" xr:uid="{00000000-0005-0000-0000-0000ED090000}"/>
    <cellStyle name="Normal 2 8 2 3" xfId="2653" xr:uid="{00000000-0005-0000-0000-0000EE090000}"/>
    <cellStyle name="Normal 2 8 2 4" xfId="2654" xr:uid="{00000000-0005-0000-0000-0000EF090000}"/>
    <cellStyle name="Normal 2 8 2 5" xfId="2655" xr:uid="{00000000-0005-0000-0000-0000F0090000}"/>
    <cellStyle name="Normal 2 9" xfId="2656" xr:uid="{00000000-0005-0000-0000-0000F1090000}"/>
    <cellStyle name="Normal 20" xfId="2657" xr:uid="{00000000-0005-0000-0000-0000F2090000}"/>
    <cellStyle name="Normal 20 2" xfId="2658" xr:uid="{00000000-0005-0000-0000-0000F3090000}"/>
    <cellStyle name="Normal 20 3" xfId="2659" xr:uid="{00000000-0005-0000-0000-0000F4090000}"/>
    <cellStyle name="Normal 21" xfId="2660" xr:uid="{00000000-0005-0000-0000-0000F5090000}"/>
    <cellStyle name="Normal 21 2" xfId="2661" xr:uid="{00000000-0005-0000-0000-0000F6090000}"/>
    <cellStyle name="Normal 22" xfId="2662" xr:uid="{00000000-0005-0000-0000-0000F7090000}"/>
    <cellStyle name="Normal 22 2" xfId="2663" xr:uid="{00000000-0005-0000-0000-0000F8090000}"/>
    <cellStyle name="Normal 22 2 2" xfId="2664" xr:uid="{00000000-0005-0000-0000-0000F9090000}"/>
    <cellStyle name="Normal 22 3" xfId="2665" xr:uid="{00000000-0005-0000-0000-0000FA090000}"/>
    <cellStyle name="Normal 22 4" xfId="2666" xr:uid="{00000000-0005-0000-0000-0000FB090000}"/>
    <cellStyle name="Normal 23" xfId="2667" xr:uid="{00000000-0005-0000-0000-0000FC090000}"/>
    <cellStyle name="Normal 23 2" xfId="2668" xr:uid="{00000000-0005-0000-0000-0000FD090000}"/>
    <cellStyle name="Normal 24" xfId="2669" xr:uid="{00000000-0005-0000-0000-0000FE090000}"/>
    <cellStyle name="Normal 3" xfId="266" xr:uid="{00000000-0005-0000-0000-0000FF090000}"/>
    <cellStyle name="Normal 3 10" xfId="2671" xr:uid="{00000000-0005-0000-0000-0000000A0000}"/>
    <cellStyle name="Normal 3 10 2" xfId="2672" xr:uid="{00000000-0005-0000-0000-0000010A0000}"/>
    <cellStyle name="Normal 3 11" xfId="2673" xr:uid="{00000000-0005-0000-0000-0000020A0000}"/>
    <cellStyle name="Normal 3 12" xfId="2674" xr:uid="{00000000-0005-0000-0000-0000030A0000}"/>
    <cellStyle name="Normal 3 12 2" xfId="2675" xr:uid="{00000000-0005-0000-0000-0000040A0000}"/>
    <cellStyle name="Normal 3 13" xfId="2676" xr:uid="{00000000-0005-0000-0000-0000050A0000}"/>
    <cellStyle name="Normal 3 14" xfId="2670" xr:uid="{00000000-0005-0000-0000-0000060A0000}"/>
    <cellStyle name="Normal 3 15" xfId="3926" xr:uid="{ABCB9667-C8E1-4132-8619-45BF555F4D45}"/>
    <cellStyle name="Normal 3 2" xfId="267" xr:uid="{00000000-0005-0000-0000-0000070A0000}"/>
    <cellStyle name="Normal 3 2 2" xfId="2678" xr:uid="{00000000-0005-0000-0000-0000080A0000}"/>
    <cellStyle name="Normal 3 2 2 2" xfId="2679" xr:uid="{00000000-0005-0000-0000-0000090A0000}"/>
    <cellStyle name="Normal 3 2 3" xfId="2680" xr:uid="{00000000-0005-0000-0000-00000A0A0000}"/>
    <cellStyle name="Normal 3 2 4" xfId="2681" xr:uid="{00000000-0005-0000-0000-00000B0A0000}"/>
    <cellStyle name="Normal 3 2 5" xfId="2677" xr:uid="{00000000-0005-0000-0000-00000C0A0000}"/>
    <cellStyle name="Normal 3 3" xfId="2682" xr:uid="{00000000-0005-0000-0000-00000D0A0000}"/>
    <cellStyle name="Normal 3 4" xfId="2683" xr:uid="{00000000-0005-0000-0000-00000E0A0000}"/>
    <cellStyle name="Normal 3 5" xfId="2684" xr:uid="{00000000-0005-0000-0000-00000F0A0000}"/>
    <cellStyle name="Normal 3 6" xfId="2685" xr:uid="{00000000-0005-0000-0000-0000100A0000}"/>
    <cellStyle name="Normal 3 7" xfId="2686" xr:uid="{00000000-0005-0000-0000-0000110A0000}"/>
    <cellStyle name="Normal 3 8" xfId="2687" xr:uid="{00000000-0005-0000-0000-0000120A0000}"/>
    <cellStyle name="Normal 3 9" xfId="2688" xr:uid="{00000000-0005-0000-0000-0000130A0000}"/>
    <cellStyle name="Normal 3 9 2" xfId="2689" xr:uid="{00000000-0005-0000-0000-0000140A0000}"/>
    <cellStyle name="Normal 3 9 2 2" xfId="2690" xr:uid="{00000000-0005-0000-0000-0000150A0000}"/>
    <cellStyle name="Normal 3 9 2 3" xfId="2691" xr:uid="{00000000-0005-0000-0000-0000160A0000}"/>
    <cellStyle name="Normal 3 9 3" xfId="2692" xr:uid="{00000000-0005-0000-0000-0000170A0000}"/>
    <cellStyle name="Normal 3 9 3 2" xfId="2693" xr:uid="{00000000-0005-0000-0000-0000180A0000}"/>
    <cellStyle name="Normal 3 9 4" xfId="2694" xr:uid="{00000000-0005-0000-0000-0000190A0000}"/>
    <cellStyle name="Normal 3 9 5" xfId="2695" xr:uid="{00000000-0005-0000-0000-00001A0A0000}"/>
    <cellStyle name="Normal 4" xfId="268" xr:uid="{00000000-0005-0000-0000-00001B0A0000}"/>
    <cellStyle name="Normal 4 2" xfId="2697" xr:uid="{00000000-0005-0000-0000-00001C0A0000}"/>
    <cellStyle name="Normal 4 2 2" xfId="2698" xr:uid="{00000000-0005-0000-0000-00001D0A0000}"/>
    <cellStyle name="Normal 4 2 4" xfId="2699" xr:uid="{00000000-0005-0000-0000-00001E0A0000}"/>
    <cellStyle name="Normal 4 3" xfId="2700" xr:uid="{00000000-0005-0000-0000-00001F0A0000}"/>
    <cellStyle name="Normal 4 3 2" xfId="2701" xr:uid="{00000000-0005-0000-0000-0000200A0000}"/>
    <cellStyle name="Normal 4 3 2 2" xfId="2702" xr:uid="{00000000-0005-0000-0000-0000210A0000}"/>
    <cellStyle name="Normal 4 3 2 2 2" xfId="2703" xr:uid="{00000000-0005-0000-0000-0000220A0000}"/>
    <cellStyle name="Normal 4 3 2 2 2 2" xfId="2704" xr:uid="{00000000-0005-0000-0000-0000230A0000}"/>
    <cellStyle name="Normal 4 3 2 2 3" xfId="2705" xr:uid="{00000000-0005-0000-0000-0000240A0000}"/>
    <cellStyle name="Normal 4 3 2 3" xfId="2706" xr:uid="{00000000-0005-0000-0000-0000250A0000}"/>
    <cellStyle name="Normal 4 3 3" xfId="2707" xr:uid="{00000000-0005-0000-0000-0000260A0000}"/>
    <cellStyle name="Normal 4 3 4" xfId="2708" xr:uid="{00000000-0005-0000-0000-0000270A0000}"/>
    <cellStyle name="Normal 4 3 5" xfId="2709" xr:uid="{00000000-0005-0000-0000-0000280A0000}"/>
    <cellStyle name="Normal 4 3 5 2" xfId="2710" xr:uid="{00000000-0005-0000-0000-0000290A0000}"/>
    <cellStyle name="Normal 4 3 6" xfId="2711" xr:uid="{00000000-0005-0000-0000-00002A0A0000}"/>
    <cellStyle name="Normal 4 4" xfId="2712" xr:uid="{00000000-0005-0000-0000-00002B0A0000}"/>
    <cellStyle name="Normal 4 4 2" xfId="2713" xr:uid="{00000000-0005-0000-0000-00002C0A0000}"/>
    <cellStyle name="Normal 4 4 3" xfId="2714" xr:uid="{00000000-0005-0000-0000-00002D0A0000}"/>
    <cellStyle name="Normal 4 5" xfId="2715" xr:uid="{00000000-0005-0000-0000-00002E0A0000}"/>
    <cellStyle name="Normal 4 6" xfId="2716" xr:uid="{00000000-0005-0000-0000-00002F0A0000}"/>
    <cellStyle name="Normal 4 6 2" xfId="2717" xr:uid="{00000000-0005-0000-0000-0000300A0000}"/>
    <cellStyle name="Normal 4 6 2 2" xfId="2718" xr:uid="{00000000-0005-0000-0000-0000310A0000}"/>
    <cellStyle name="Normal 4 7" xfId="2719" xr:uid="{00000000-0005-0000-0000-0000320A0000}"/>
    <cellStyle name="Normal 4 8" xfId="2696" xr:uid="{00000000-0005-0000-0000-0000330A0000}"/>
    <cellStyle name="Normal 40" xfId="269" xr:uid="{00000000-0005-0000-0000-0000340A0000}"/>
    <cellStyle name="Normal 42" xfId="270" xr:uid="{00000000-0005-0000-0000-0000350A0000}"/>
    <cellStyle name="Normal 48" xfId="271" xr:uid="{00000000-0005-0000-0000-0000360A0000}"/>
    <cellStyle name="Normal 49" xfId="272" xr:uid="{00000000-0005-0000-0000-0000370A0000}"/>
    <cellStyle name="Normal 5" xfId="273" xr:uid="{00000000-0005-0000-0000-0000380A0000}"/>
    <cellStyle name="Normal 5 10" xfId="2721" xr:uid="{00000000-0005-0000-0000-0000390A0000}"/>
    <cellStyle name="Normal 5 11" xfId="2722" xr:uid="{00000000-0005-0000-0000-00003A0A0000}"/>
    <cellStyle name="Normal 5 12" xfId="2720" xr:uid="{00000000-0005-0000-0000-00003B0A0000}"/>
    <cellStyle name="Normal 5 2" xfId="274" xr:uid="{00000000-0005-0000-0000-00003C0A0000}"/>
    <cellStyle name="Normal 5 2 2" xfId="2724" xr:uid="{00000000-0005-0000-0000-00003D0A0000}"/>
    <cellStyle name="Normal 5 2 2 2" xfId="2725" xr:uid="{00000000-0005-0000-0000-00003E0A0000}"/>
    <cellStyle name="Normal 5 2 2 2 2" xfId="2726" xr:uid="{00000000-0005-0000-0000-00003F0A0000}"/>
    <cellStyle name="Normal 5 2 2 3" xfId="2727" xr:uid="{00000000-0005-0000-0000-0000400A0000}"/>
    <cellStyle name="Normal 5 2 2 4" xfId="2728" xr:uid="{00000000-0005-0000-0000-0000410A0000}"/>
    <cellStyle name="Normal 5 2 3" xfId="2729" xr:uid="{00000000-0005-0000-0000-0000420A0000}"/>
    <cellStyle name="Normal 5 2 4" xfId="2730" xr:uid="{00000000-0005-0000-0000-0000430A0000}"/>
    <cellStyle name="Normal 5 2 4 2" xfId="2731" xr:uid="{00000000-0005-0000-0000-0000440A0000}"/>
    <cellStyle name="Normal 5 2 5" xfId="2732" xr:uid="{00000000-0005-0000-0000-0000450A0000}"/>
    <cellStyle name="Normal 5 2 6" xfId="2723" xr:uid="{00000000-0005-0000-0000-0000460A0000}"/>
    <cellStyle name="Normal 5 3" xfId="275" xr:uid="{00000000-0005-0000-0000-0000470A0000}"/>
    <cellStyle name="Normal 5 3 2" xfId="2734" xr:uid="{00000000-0005-0000-0000-0000480A0000}"/>
    <cellStyle name="Normal 5 3 3" xfId="2735" xr:uid="{00000000-0005-0000-0000-0000490A0000}"/>
    <cellStyle name="Normal 5 3 4" xfId="2733" xr:uid="{00000000-0005-0000-0000-00004A0A0000}"/>
    <cellStyle name="Normal 5 4" xfId="2736" xr:uid="{00000000-0005-0000-0000-00004B0A0000}"/>
    <cellStyle name="Normal 5 5" xfId="2737" xr:uid="{00000000-0005-0000-0000-00004C0A0000}"/>
    <cellStyle name="Normal 5 5 2" xfId="2738" xr:uid="{00000000-0005-0000-0000-00004D0A0000}"/>
    <cellStyle name="Normal 5 5 2 2" xfId="2739" xr:uid="{00000000-0005-0000-0000-00004E0A0000}"/>
    <cellStyle name="normal 5 5 3" xfId="2740" xr:uid="{00000000-0005-0000-0000-00004F0A0000}"/>
    <cellStyle name="normal 5 5 4" xfId="2741" xr:uid="{00000000-0005-0000-0000-0000500A0000}"/>
    <cellStyle name="Normal 5 5 4 2" xfId="2742" xr:uid="{00000000-0005-0000-0000-0000510A0000}"/>
    <cellStyle name="Normal 5 5 5" xfId="2743" xr:uid="{00000000-0005-0000-0000-0000520A0000}"/>
    <cellStyle name="Normal 5 5 6" xfId="2744" xr:uid="{00000000-0005-0000-0000-0000530A0000}"/>
    <cellStyle name="Normal 5 5 7" xfId="2745" xr:uid="{00000000-0005-0000-0000-0000540A0000}"/>
    <cellStyle name="Normal 5 5 8" xfId="2746" xr:uid="{00000000-0005-0000-0000-0000550A0000}"/>
    <cellStyle name="Normal 5 6" xfId="2747" xr:uid="{00000000-0005-0000-0000-0000560A0000}"/>
    <cellStyle name="Normal 5 7" xfId="2748" xr:uid="{00000000-0005-0000-0000-0000570A0000}"/>
    <cellStyle name="Normal 5 8" xfId="2749" xr:uid="{00000000-0005-0000-0000-0000580A0000}"/>
    <cellStyle name="Normal 5 8 2" xfId="2750" xr:uid="{00000000-0005-0000-0000-0000590A0000}"/>
    <cellStyle name="Normal 5 9" xfId="2751" xr:uid="{00000000-0005-0000-0000-00005A0A0000}"/>
    <cellStyle name="Normal 50" xfId="276" xr:uid="{00000000-0005-0000-0000-00005B0A0000}"/>
    <cellStyle name="Normal 51" xfId="277" xr:uid="{00000000-0005-0000-0000-00005C0A0000}"/>
    <cellStyle name="Normal 52" xfId="278" xr:uid="{00000000-0005-0000-0000-00005D0A0000}"/>
    <cellStyle name="Normal 53" xfId="279" xr:uid="{00000000-0005-0000-0000-00005E0A0000}"/>
    <cellStyle name="Normal 54" xfId="280" xr:uid="{00000000-0005-0000-0000-00005F0A0000}"/>
    <cellStyle name="Normal 55" xfId="281" xr:uid="{00000000-0005-0000-0000-0000600A0000}"/>
    <cellStyle name="Normal 56" xfId="282" xr:uid="{00000000-0005-0000-0000-0000610A0000}"/>
    <cellStyle name="Normal 6" xfId="283" xr:uid="{00000000-0005-0000-0000-0000620A0000}"/>
    <cellStyle name="Normal 6 2" xfId="284" xr:uid="{00000000-0005-0000-0000-0000630A0000}"/>
    <cellStyle name="Normal 6 2 2" xfId="2754" xr:uid="{00000000-0005-0000-0000-0000640A0000}"/>
    <cellStyle name="Normal 6 2 3" xfId="2753" xr:uid="{00000000-0005-0000-0000-0000650A0000}"/>
    <cellStyle name="Normal 6 3" xfId="2755" xr:uid="{00000000-0005-0000-0000-0000660A0000}"/>
    <cellStyle name="Normal 6 4" xfId="2756" xr:uid="{00000000-0005-0000-0000-0000670A0000}"/>
    <cellStyle name="Normal 6 5" xfId="2752" xr:uid="{00000000-0005-0000-0000-0000680A0000}"/>
    <cellStyle name="Normal 7" xfId="285" xr:uid="{00000000-0005-0000-0000-0000690A0000}"/>
    <cellStyle name="Normal 7 2" xfId="286" xr:uid="{00000000-0005-0000-0000-00006A0A0000}"/>
    <cellStyle name="Normal 7 2 2" xfId="2759" xr:uid="{00000000-0005-0000-0000-00006B0A0000}"/>
    <cellStyle name="Normal 7 2 3" xfId="2758" xr:uid="{00000000-0005-0000-0000-00006C0A0000}"/>
    <cellStyle name="Normal 7 3" xfId="2760" xr:uid="{00000000-0005-0000-0000-00006D0A0000}"/>
    <cellStyle name="Normal 7 4" xfId="2761" xr:uid="{00000000-0005-0000-0000-00006E0A0000}"/>
    <cellStyle name="Normal 7 5" xfId="2762" xr:uid="{00000000-0005-0000-0000-00006F0A0000}"/>
    <cellStyle name="Normal 7 5 2" xfId="2763" xr:uid="{00000000-0005-0000-0000-0000700A0000}"/>
    <cellStyle name="Normal 7 5 2 2" xfId="2764" xr:uid="{00000000-0005-0000-0000-0000710A0000}"/>
    <cellStyle name="Normal 7 5 3" xfId="2765" xr:uid="{00000000-0005-0000-0000-0000720A0000}"/>
    <cellStyle name="Normal 7 5 3 2" xfId="2766" xr:uid="{00000000-0005-0000-0000-0000730A0000}"/>
    <cellStyle name="Normal 7 5 4" xfId="2767" xr:uid="{00000000-0005-0000-0000-0000740A0000}"/>
    <cellStyle name="Normal 7 6" xfId="2768" xr:uid="{00000000-0005-0000-0000-0000750A0000}"/>
    <cellStyle name="Normal 7 6 2" xfId="2769" xr:uid="{00000000-0005-0000-0000-0000760A0000}"/>
    <cellStyle name="Normal 7 7" xfId="2770" xr:uid="{00000000-0005-0000-0000-0000770A0000}"/>
    <cellStyle name="Normal 7 8" xfId="2757" xr:uid="{00000000-0005-0000-0000-0000780A0000}"/>
    <cellStyle name="Normal 8" xfId="287" xr:uid="{00000000-0005-0000-0000-0000790A0000}"/>
    <cellStyle name="Normal 8 10" xfId="2772" xr:uid="{00000000-0005-0000-0000-00007A0A0000}"/>
    <cellStyle name="Normal 8 11" xfId="2771" xr:uid="{00000000-0005-0000-0000-00007B0A0000}"/>
    <cellStyle name="Normal 8 2" xfId="288" xr:uid="{00000000-0005-0000-0000-00007C0A0000}"/>
    <cellStyle name="Normal 8 2 2" xfId="2774" xr:uid="{00000000-0005-0000-0000-00007D0A0000}"/>
    <cellStyle name="Normal 8 2 2 2" xfId="2775" xr:uid="{00000000-0005-0000-0000-00007E0A0000}"/>
    <cellStyle name="Normal 8 2 2 2 2" xfId="2776" xr:uid="{00000000-0005-0000-0000-00007F0A0000}"/>
    <cellStyle name="Normal 8 2 2 3" xfId="2777" xr:uid="{00000000-0005-0000-0000-0000800A0000}"/>
    <cellStyle name="Normal 8 2 2 4" xfId="2778" xr:uid="{00000000-0005-0000-0000-0000810A0000}"/>
    <cellStyle name="Normal 8 2 3" xfId="2779" xr:uid="{00000000-0005-0000-0000-0000820A0000}"/>
    <cellStyle name="Normal 8 2 4" xfId="2780" xr:uid="{00000000-0005-0000-0000-0000830A0000}"/>
    <cellStyle name="Normal 8 2 4 2" xfId="2781" xr:uid="{00000000-0005-0000-0000-0000840A0000}"/>
    <cellStyle name="Normal 8 2 5" xfId="2782" xr:uid="{00000000-0005-0000-0000-0000850A0000}"/>
    <cellStyle name="Normal 8 2 6" xfId="2773" xr:uid="{00000000-0005-0000-0000-0000860A0000}"/>
    <cellStyle name="Normal 8 3" xfId="2783" xr:uid="{00000000-0005-0000-0000-0000870A0000}"/>
    <cellStyle name="Normal 8 4" xfId="2784" xr:uid="{00000000-0005-0000-0000-0000880A0000}"/>
    <cellStyle name="Normal 8 5" xfId="2785" xr:uid="{00000000-0005-0000-0000-0000890A0000}"/>
    <cellStyle name="Normal 8 5 2" xfId="2786" xr:uid="{00000000-0005-0000-0000-00008A0A0000}"/>
    <cellStyle name="Normal 8 5 2 2" xfId="2787" xr:uid="{00000000-0005-0000-0000-00008B0A0000}"/>
    <cellStyle name="Normal 8 5 2 3" xfId="2788" xr:uid="{00000000-0005-0000-0000-00008C0A0000}"/>
    <cellStyle name="Normal 8 5 3" xfId="2789" xr:uid="{00000000-0005-0000-0000-00008D0A0000}"/>
    <cellStyle name="Normal 8 5 4" xfId="2790" xr:uid="{00000000-0005-0000-0000-00008E0A0000}"/>
    <cellStyle name="Normal 8 5 5" xfId="2791" xr:uid="{00000000-0005-0000-0000-00008F0A0000}"/>
    <cellStyle name="Normal 8 6" xfId="2792" xr:uid="{00000000-0005-0000-0000-0000900A0000}"/>
    <cellStyle name="Normal 8 7" xfId="2793" xr:uid="{00000000-0005-0000-0000-0000910A0000}"/>
    <cellStyle name="Normal 8 8" xfId="2794" xr:uid="{00000000-0005-0000-0000-0000920A0000}"/>
    <cellStyle name="Normal 8 8 2" xfId="2795" xr:uid="{00000000-0005-0000-0000-0000930A0000}"/>
    <cellStyle name="Normal 8 9" xfId="2796" xr:uid="{00000000-0005-0000-0000-0000940A0000}"/>
    <cellStyle name="Normal 9" xfId="289" xr:uid="{00000000-0005-0000-0000-0000950A0000}"/>
    <cellStyle name="Normal 9 2" xfId="2798" xr:uid="{00000000-0005-0000-0000-0000960A0000}"/>
    <cellStyle name="Normal 9 2 2" xfId="2799" xr:uid="{00000000-0005-0000-0000-0000970A0000}"/>
    <cellStyle name="Normal 9 2 3" xfId="2800" xr:uid="{00000000-0005-0000-0000-0000980A0000}"/>
    <cellStyle name="Normal 9 3" xfId="2801" xr:uid="{00000000-0005-0000-0000-0000990A0000}"/>
    <cellStyle name="Normal 9 3 2" xfId="2802" xr:uid="{00000000-0005-0000-0000-00009A0A0000}"/>
    <cellStyle name="Normal 9 3 2 2" xfId="2803" xr:uid="{00000000-0005-0000-0000-00009B0A0000}"/>
    <cellStyle name="Normal 9 3 3" xfId="2804" xr:uid="{00000000-0005-0000-0000-00009C0A0000}"/>
    <cellStyle name="Normal 9 3 4" xfId="2805" xr:uid="{00000000-0005-0000-0000-00009D0A0000}"/>
    <cellStyle name="Normal 9 4" xfId="2806" xr:uid="{00000000-0005-0000-0000-00009E0A0000}"/>
    <cellStyle name="Normal 9 5" xfId="2797" xr:uid="{00000000-0005-0000-0000-00009F0A0000}"/>
    <cellStyle name="Normal_04-033- NPK POPIS PZR-E" xfId="290" xr:uid="{00000000-0005-0000-0000-0000A00A0000}"/>
    <cellStyle name="Normal_1.3.2" xfId="8" xr:uid="{00000000-0005-0000-0000-0000A10A0000}"/>
    <cellStyle name="Normal_1.3.2 2" xfId="9" xr:uid="{00000000-0005-0000-0000-0000A20A0000}"/>
    <cellStyle name="Normal_1.3.2 3" xfId="14" xr:uid="{00000000-0005-0000-0000-0000A30A0000}"/>
    <cellStyle name="Normal_1.3.2 4" xfId="10" xr:uid="{00000000-0005-0000-0000-0000A40A0000}"/>
    <cellStyle name="Normal_BoQ - cene sit_eur 2" xfId="291" xr:uid="{00000000-0005-0000-0000-0000A50A0000}"/>
    <cellStyle name="Normal_popis imp nova" xfId="3928" xr:uid="{E9CF70F3-5BAA-4AB4-A08B-07A47D8C91BE}"/>
    <cellStyle name="Normal_Sheet1" xfId="3925" xr:uid="{B4335ED4-0213-47DE-86DC-50D8D0F60458}"/>
    <cellStyle name="Normale_CCTV Price List Jan-Jun 2005" xfId="2807" xr:uid="{00000000-0005-0000-0000-0000A60A0000}"/>
    <cellStyle name="Note" xfId="292" xr:uid="{00000000-0005-0000-0000-0000A70A0000}"/>
    <cellStyle name="Note 1" xfId="2809" xr:uid="{00000000-0005-0000-0000-0000A80A0000}"/>
    <cellStyle name="Note 1 2" xfId="2810" xr:uid="{00000000-0005-0000-0000-0000A90A0000}"/>
    <cellStyle name="Note 2" xfId="2811" xr:uid="{00000000-0005-0000-0000-0000AA0A0000}"/>
    <cellStyle name="Note 2 10" xfId="2812" xr:uid="{00000000-0005-0000-0000-0000AB0A0000}"/>
    <cellStyle name="Note 2 10 2" xfId="2813" xr:uid="{00000000-0005-0000-0000-0000AC0A0000}"/>
    <cellStyle name="Note 2 11" xfId="2814" xr:uid="{00000000-0005-0000-0000-0000AD0A0000}"/>
    <cellStyle name="Note 2 11 2" xfId="2815" xr:uid="{00000000-0005-0000-0000-0000AE0A0000}"/>
    <cellStyle name="Note 2 12" xfId="2816" xr:uid="{00000000-0005-0000-0000-0000AF0A0000}"/>
    <cellStyle name="Note 2 12 2" xfId="2817" xr:uid="{00000000-0005-0000-0000-0000B00A0000}"/>
    <cellStyle name="Note 2 13" xfId="2818" xr:uid="{00000000-0005-0000-0000-0000B10A0000}"/>
    <cellStyle name="Note 2 13 2" xfId="2819" xr:uid="{00000000-0005-0000-0000-0000B20A0000}"/>
    <cellStyle name="Note 2 14" xfId="2820" xr:uid="{00000000-0005-0000-0000-0000B30A0000}"/>
    <cellStyle name="Note 2 14 2" xfId="2821" xr:uid="{00000000-0005-0000-0000-0000B40A0000}"/>
    <cellStyle name="Note 2 15" xfId="2822" xr:uid="{00000000-0005-0000-0000-0000B50A0000}"/>
    <cellStyle name="Note 2 15 2" xfId="2823" xr:uid="{00000000-0005-0000-0000-0000B60A0000}"/>
    <cellStyle name="Note 2 16" xfId="2824" xr:uid="{00000000-0005-0000-0000-0000B70A0000}"/>
    <cellStyle name="Note 2 17" xfId="2825" xr:uid="{00000000-0005-0000-0000-0000B80A0000}"/>
    <cellStyle name="Note 2 18" xfId="2826" xr:uid="{00000000-0005-0000-0000-0000B90A0000}"/>
    <cellStyle name="Note 2 2" xfId="2827" xr:uid="{00000000-0005-0000-0000-0000BA0A0000}"/>
    <cellStyle name="Note 2 2 2" xfId="2828" xr:uid="{00000000-0005-0000-0000-0000BB0A0000}"/>
    <cellStyle name="Note 2 2 2 2" xfId="2829" xr:uid="{00000000-0005-0000-0000-0000BC0A0000}"/>
    <cellStyle name="Note 2 2 2 2 2" xfId="2830" xr:uid="{00000000-0005-0000-0000-0000BD0A0000}"/>
    <cellStyle name="Note 2 2 2 3" xfId="2831" xr:uid="{00000000-0005-0000-0000-0000BE0A0000}"/>
    <cellStyle name="Note 2 2 2 3 2" xfId="2832" xr:uid="{00000000-0005-0000-0000-0000BF0A0000}"/>
    <cellStyle name="Note 2 2 2 3 2 2" xfId="2833" xr:uid="{00000000-0005-0000-0000-0000C00A0000}"/>
    <cellStyle name="Note 2 2 2 3 3" xfId="2834" xr:uid="{00000000-0005-0000-0000-0000C10A0000}"/>
    <cellStyle name="Note 2 2 2 4" xfId="2835" xr:uid="{00000000-0005-0000-0000-0000C20A0000}"/>
    <cellStyle name="Note 2 2 3" xfId="2836" xr:uid="{00000000-0005-0000-0000-0000C30A0000}"/>
    <cellStyle name="Note 2 2 3 2" xfId="2837" xr:uid="{00000000-0005-0000-0000-0000C40A0000}"/>
    <cellStyle name="Note 2 2 3 2 2" xfId="2838" xr:uid="{00000000-0005-0000-0000-0000C50A0000}"/>
    <cellStyle name="Note 2 2 3 2 2 2" xfId="2839" xr:uid="{00000000-0005-0000-0000-0000C60A0000}"/>
    <cellStyle name="Note 2 2 3 2 3" xfId="2840" xr:uid="{00000000-0005-0000-0000-0000C70A0000}"/>
    <cellStyle name="Note 2 2 3 3" xfId="2841" xr:uid="{00000000-0005-0000-0000-0000C80A0000}"/>
    <cellStyle name="Note 2 2 3 3 2" xfId="2842" xr:uid="{00000000-0005-0000-0000-0000C90A0000}"/>
    <cellStyle name="Note 2 2 4" xfId="2843" xr:uid="{00000000-0005-0000-0000-0000CA0A0000}"/>
    <cellStyle name="Note 2 2 4 2" xfId="2844" xr:uid="{00000000-0005-0000-0000-0000CB0A0000}"/>
    <cellStyle name="Note 2 2 5" xfId="2845" xr:uid="{00000000-0005-0000-0000-0000CC0A0000}"/>
    <cellStyle name="Note 2 2 5 2" xfId="2846" xr:uid="{00000000-0005-0000-0000-0000CD0A0000}"/>
    <cellStyle name="Note 2 2 6" xfId="2847" xr:uid="{00000000-0005-0000-0000-0000CE0A0000}"/>
    <cellStyle name="Note 2 2 7" xfId="2848" xr:uid="{00000000-0005-0000-0000-0000CF0A0000}"/>
    <cellStyle name="Note 2 3" xfId="2849" xr:uid="{00000000-0005-0000-0000-0000D00A0000}"/>
    <cellStyle name="Note 2 3 2" xfId="2850" xr:uid="{00000000-0005-0000-0000-0000D10A0000}"/>
    <cellStyle name="Note 2 3 2 2" xfId="2851" xr:uid="{00000000-0005-0000-0000-0000D20A0000}"/>
    <cellStyle name="Note 2 3 2 2 2" xfId="2852" xr:uid="{00000000-0005-0000-0000-0000D30A0000}"/>
    <cellStyle name="Note 2 3 2 2 2 2" xfId="2853" xr:uid="{00000000-0005-0000-0000-0000D40A0000}"/>
    <cellStyle name="Note 2 3 2 2 3" xfId="2854" xr:uid="{00000000-0005-0000-0000-0000D50A0000}"/>
    <cellStyle name="Note 2 3 2 3" xfId="2855" xr:uid="{00000000-0005-0000-0000-0000D60A0000}"/>
    <cellStyle name="Note 2 3 2 3 2" xfId="2856" xr:uid="{00000000-0005-0000-0000-0000D70A0000}"/>
    <cellStyle name="Note 2 3 3" xfId="2857" xr:uid="{00000000-0005-0000-0000-0000D80A0000}"/>
    <cellStyle name="Note 2 3 3 2" xfId="2858" xr:uid="{00000000-0005-0000-0000-0000D90A0000}"/>
    <cellStyle name="Note 2 3 4" xfId="2859" xr:uid="{00000000-0005-0000-0000-0000DA0A0000}"/>
    <cellStyle name="Note 2 4" xfId="2860" xr:uid="{00000000-0005-0000-0000-0000DB0A0000}"/>
    <cellStyle name="Note 2 4 2" xfId="2861" xr:uid="{00000000-0005-0000-0000-0000DC0A0000}"/>
    <cellStyle name="Note 2 4 3" xfId="2862" xr:uid="{00000000-0005-0000-0000-0000DD0A0000}"/>
    <cellStyle name="Note 2 4 4" xfId="2863" xr:uid="{00000000-0005-0000-0000-0000DE0A0000}"/>
    <cellStyle name="Note 2 5" xfId="2864" xr:uid="{00000000-0005-0000-0000-0000DF0A0000}"/>
    <cellStyle name="Note 2 5 2" xfId="2865" xr:uid="{00000000-0005-0000-0000-0000E00A0000}"/>
    <cellStyle name="Note 2 5 3" xfId="2866" xr:uid="{00000000-0005-0000-0000-0000E10A0000}"/>
    <cellStyle name="Note 2 5 4" xfId="2867" xr:uid="{00000000-0005-0000-0000-0000E20A0000}"/>
    <cellStyle name="Note 2 6" xfId="2868" xr:uid="{00000000-0005-0000-0000-0000E30A0000}"/>
    <cellStyle name="Note 2 6 2" xfId="2869" xr:uid="{00000000-0005-0000-0000-0000E40A0000}"/>
    <cellStyle name="Note 2 7" xfId="2870" xr:uid="{00000000-0005-0000-0000-0000E50A0000}"/>
    <cellStyle name="Note 2 7 2" xfId="2871" xr:uid="{00000000-0005-0000-0000-0000E60A0000}"/>
    <cellStyle name="Note 2 8" xfId="2872" xr:uid="{00000000-0005-0000-0000-0000E70A0000}"/>
    <cellStyle name="Note 2 8 2" xfId="2873" xr:uid="{00000000-0005-0000-0000-0000E80A0000}"/>
    <cellStyle name="Note 2 9" xfId="2874" xr:uid="{00000000-0005-0000-0000-0000E90A0000}"/>
    <cellStyle name="Note 2 9 2" xfId="2875" xr:uid="{00000000-0005-0000-0000-0000EA0A0000}"/>
    <cellStyle name="Note 3" xfId="2876" xr:uid="{00000000-0005-0000-0000-0000EB0A0000}"/>
    <cellStyle name="Note 3 10" xfId="2877" xr:uid="{00000000-0005-0000-0000-0000EC0A0000}"/>
    <cellStyle name="Note 3 10 2" xfId="2878" xr:uid="{00000000-0005-0000-0000-0000ED0A0000}"/>
    <cellStyle name="Note 3 11" xfId="2879" xr:uid="{00000000-0005-0000-0000-0000EE0A0000}"/>
    <cellStyle name="Note 3 11 2" xfId="2880" xr:uid="{00000000-0005-0000-0000-0000EF0A0000}"/>
    <cellStyle name="Note 3 12" xfId="2881" xr:uid="{00000000-0005-0000-0000-0000F00A0000}"/>
    <cellStyle name="Note 3 12 2" xfId="2882" xr:uid="{00000000-0005-0000-0000-0000F10A0000}"/>
    <cellStyle name="Note 3 13" xfId="2883" xr:uid="{00000000-0005-0000-0000-0000F20A0000}"/>
    <cellStyle name="Note 3 13 2" xfId="2884" xr:uid="{00000000-0005-0000-0000-0000F30A0000}"/>
    <cellStyle name="Note 3 14" xfId="2885" xr:uid="{00000000-0005-0000-0000-0000F40A0000}"/>
    <cellStyle name="Note 3 14 2" xfId="2886" xr:uid="{00000000-0005-0000-0000-0000F50A0000}"/>
    <cellStyle name="Note 3 15" xfId="2887" xr:uid="{00000000-0005-0000-0000-0000F60A0000}"/>
    <cellStyle name="Note 3 15 2" xfId="2888" xr:uid="{00000000-0005-0000-0000-0000F70A0000}"/>
    <cellStyle name="Note 3 16" xfId="2889" xr:uid="{00000000-0005-0000-0000-0000F80A0000}"/>
    <cellStyle name="Note 3 16 2" xfId="2890" xr:uid="{00000000-0005-0000-0000-0000F90A0000}"/>
    <cellStyle name="Note 3 16 2 2" xfId="2891" xr:uid="{00000000-0005-0000-0000-0000FA0A0000}"/>
    <cellStyle name="Note 3 16 2 2 2" xfId="2892" xr:uid="{00000000-0005-0000-0000-0000FB0A0000}"/>
    <cellStyle name="Note 3 16 2 3" xfId="2893" xr:uid="{00000000-0005-0000-0000-0000FC0A0000}"/>
    <cellStyle name="Note 3 16 3" xfId="2894" xr:uid="{00000000-0005-0000-0000-0000FD0A0000}"/>
    <cellStyle name="Note 3 16 3 2" xfId="2895" xr:uid="{00000000-0005-0000-0000-0000FE0A0000}"/>
    <cellStyle name="Note 3 17" xfId="2896" xr:uid="{00000000-0005-0000-0000-0000FF0A0000}"/>
    <cellStyle name="Note 3 18" xfId="2897" xr:uid="{00000000-0005-0000-0000-0000000B0000}"/>
    <cellStyle name="Note 3 2" xfId="2898" xr:uid="{00000000-0005-0000-0000-0000010B0000}"/>
    <cellStyle name="Note 3 2 2" xfId="2899" xr:uid="{00000000-0005-0000-0000-0000020B0000}"/>
    <cellStyle name="Note 3 2 2 2" xfId="2900" xr:uid="{00000000-0005-0000-0000-0000030B0000}"/>
    <cellStyle name="Note 3 2 2 2 2" xfId="2901" xr:uid="{00000000-0005-0000-0000-0000040B0000}"/>
    <cellStyle name="Note 3 2 2 3" xfId="2902" xr:uid="{00000000-0005-0000-0000-0000050B0000}"/>
    <cellStyle name="Note 3 2 2 3 2" xfId="2903" xr:uid="{00000000-0005-0000-0000-0000060B0000}"/>
    <cellStyle name="Note 3 2 2 3 2 2" xfId="2904" xr:uid="{00000000-0005-0000-0000-0000070B0000}"/>
    <cellStyle name="Note 3 2 2 3 3" xfId="2905" xr:uid="{00000000-0005-0000-0000-0000080B0000}"/>
    <cellStyle name="Note 3 2 2 4" xfId="2906" xr:uid="{00000000-0005-0000-0000-0000090B0000}"/>
    <cellStyle name="Note 3 2 3" xfId="2907" xr:uid="{00000000-0005-0000-0000-00000A0B0000}"/>
    <cellStyle name="Note 3 2 3 2" xfId="2908" xr:uid="{00000000-0005-0000-0000-00000B0B0000}"/>
    <cellStyle name="Note 3 2 3 2 2" xfId="2909" xr:uid="{00000000-0005-0000-0000-00000C0B0000}"/>
    <cellStyle name="Note 3 2 3 2 2 2" xfId="2910" xr:uid="{00000000-0005-0000-0000-00000D0B0000}"/>
    <cellStyle name="Note 3 2 3 2 3" xfId="2911" xr:uid="{00000000-0005-0000-0000-00000E0B0000}"/>
    <cellStyle name="Note 3 2 3 3" xfId="2912" xr:uid="{00000000-0005-0000-0000-00000F0B0000}"/>
    <cellStyle name="Note 3 2 3 3 2" xfId="2913" xr:uid="{00000000-0005-0000-0000-0000100B0000}"/>
    <cellStyle name="Note 3 2 4" xfId="2914" xr:uid="{00000000-0005-0000-0000-0000110B0000}"/>
    <cellStyle name="Note 3 2 5" xfId="2915" xr:uid="{00000000-0005-0000-0000-0000120B0000}"/>
    <cellStyle name="Note 3 3" xfId="2916" xr:uid="{00000000-0005-0000-0000-0000130B0000}"/>
    <cellStyle name="Note 3 3 2" xfId="2917" xr:uid="{00000000-0005-0000-0000-0000140B0000}"/>
    <cellStyle name="Note 3 3 2 2" xfId="2918" xr:uid="{00000000-0005-0000-0000-0000150B0000}"/>
    <cellStyle name="Note 3 3 3" xfId="2919" xr:uid="{00000000-0005-0000-0000-0000160B0000}"/>
    <cellStyle name="Note 3 3 3 2" xfId="2920" xr:uid="{00000000-0005-0000-0000-0000170B0000}"/>
    <cellStyle name="Note 3 3 3 2 2" xfId="2921" xr:uid="{00000000-0005-0000-0000-0000180B0000}"/>
    <cellStyle name="Note 3 3 3 3" xfId="2922" xr:uid="{00000000-0005-0000-0000-0000190B0000}"/>
    <cellStyle name="Note 3 3 4" xfId="2923" xr:uid="{00000000-0005-0000-0000-00001A0B0000}"/>
    <cellStyle name="Note 3 3 4 2" xfId="2924" xr:uid="{00000000-0005-0000-0000-00001B0B0000}"/>
    <cellStyle name="Note 3 4" xfId="2925" xr:uid="{00000000-0005-0000-0000-00001C0B0000}"/>
    <cellStyle name="Note 3 4 2" xfId="2926" xr:uid="{00000000-0005-0000-0000-00001D0B0000}"/>
    <cellStyle name="Note 3 5" xfId="2927" xr:uid="{00000000-0005-0000-0000-00001E0B0000}"/>
    <cellStyle name="Note 3 5 2" xfId="2928" xr:uid="{00000000-0005-0000-0000-00001F0B0000}"/>
    <cellStyle name="Note 3 6" xfId="2929" xr:uid="{00000000-0005-0000-0000-0000200B0000}"/>
    <cellStyle name="Note 3 6 2" xfId="2930" xr:uid="{00000000-0005-0000-0000-0000210B0000}"/>
    <cellStyle name="Note 3 7" xfId="2931" xr:uid="{00000000-0005-0000-0000-0000220B0000}"/>
    <cellStyle name="Note 3 7 2" xfId="2932" xr:uid="{00000000-0005-0000-0000-0000230B0000}"/>
    <cellStyle name="Note 3 8" xfId="2933" xr:uid="{00000000-0005-0000-0000-0000240B0000}"/>
    <cellStyle name="Note 3 8 2" xfId="2934" xr:uid="{00000000-0005-0000-0000-0000250B0000}"/>
    <cellStyle name="Note 3 9" xfId="2935" xr:uid="{00000000-0005-0000-0000-0000260B0000}"/>
    <cellStyle name="Note 3 9 2" xfId="2936" xr:uid="{00000000-0005-0000-0000-0000270B0000}"/>
    <cellStyle name="Note 4" xfId="2937" xr:uid="{00000000-0005-0000-0000-0000280B0000}"/>
    <cellStyle name="Note 4 10" xfId="2938" xr:uid="{00000000-0005-0000-0000-0000290B0000}"/>
    <cellStyle name="Note 4 10 2" xfId="2939" xr:uid="{00000000-0005-0000-0000-00002A0B0000}"/>
    <cellStyle name="Note 4 11" xfId="2940" xr:uid="{00000000-0005-0000-0000-00002B0B0000}"/>
    <cellStyle name="Note 4 11 2" xfId="2941" xr:uid="{00000000-0005-0000-0000-00002C0B0000}"/>
    <cellStyle name="Note 4 12" xfId="2942" xr:uid="{00000000-0005-0000-0000-00002D0B0000}"/>
    <cellStyle name="Note 4 12 2" xfId="2943" xr:uid="{00000000-0005-0000-0000-00002E0B0000}"/>
    <cellStyle name="Note 4 13" xfId="2944" xr:uid="{00000000-0005-0000-0000-00002F0B0000}"/>
    <cellStyle name="Note 4 13 2" xfId="2945" xr:uid="{00000000-0005-0000-0000-0000300B0000}"/>
    <cellStyle name="Note 4 14" xfId="2946" xr:uid="{00000000-0005-0000-0000-0000310B0000}"/>
    <cellStyle name="Note 4 14 2" xfId="2947" xr:uid="{00000000-0005-0000-0000-0000320B0000}"/>
    <cellStyle name="Note 4 15" xfId="2948" xr:uid="{00000000-0005-0000-0000-0000330B0000}"/>
    <cellStyle name="Note 4 15 2" xfId="2949" xr:uid="{00000000-0005-0000-0000-0000340B0000}"/>
    <cellStyle name="Note 4 16" xfId="2950" xr:uid="{00000000-0005-0000-0000-0000350B0000}"/>
    <cellStyle name="Note 4 16 2" xfId="2951" xr:uid="{00000000-0005-0000-0000-0000360B0000}"/>
    <cellStyle name="Note 4 16 2 2" xfId="2952" xr:uid="{00000000-0005-0000-0000-0000370B0000}"/>
    <cellStyle name="Note 4 16 2 2 2" xfId="2953" xr:uid="{00000000-0005-0000-0000-0000380B0000}"/>
    <cellStyle name="Note 4 16 2 3" xfId="2954" xr:uid="{00000000-0005-0000-0000-0000390B0000}"/>
    <cellStyle name="Note 4 16 3" xfId="2955" xr:uid="{00000000-0005-0000-0000-00003A0B0000}"/>
    <cellStyle name="Note 4 16 3 2" xfId="2956" xr:uid="{00000000-0005-0000-0000-00003B0B0000}"/>
    <cellStyle name="Note 4 17" xfId="2957" xr:uid="{00000000-0005-0000-0000-00003C0B0000}"/>
    <cellStyle name="Note 4 18" xfId="2958" xr:uid="{00000000-0005-0000-0000-00003D0B0000}"/>
    <cellStyle name="Note 4 2" xfId="2959" xr:uid="{00000000-0005-0000-0000-00003E0B0000}"/>
    <cellStyle name="Note 4 2 2" xfId="2960" xr:uid="{00000000-0005-0000-0000-00003F0B0000}"/>
    <cellStyle name="Note 4 2 2 2" xfId="2961" xr:uid="{00000000-0005-0000-0000-0000400B0000}"/>
    <cellStyle name="Note 4 2 2 2 2" xfId="2962" xr:uid="{00000000-0005-0000-0000-0000410B0000}"/>
    <cellStyle name="Note 4 2 2 3" xfId="2963" xr:uid="{00000000-0005-0000-0000-0000420B0000}"/>
    <cellStyle name="Note 4 2 2 3 2" xfId="2964" xr:uid="{00000000-0005-0000-0000-0000430B0000}"/>
    <cellStyle name="Note 4 2 2 3 2 2" xfId="2965" xr:uid="{00000000-0005-0000-0000-0000440B0000}"/>
    <cellStyle name="Note 4 2 2 3 3" xfId="2966" xr:uid="{00000000-0005-0000-0000-0000450B0000}"/>
    <cellStyle name="Note 4 2 2 4" xfId="2967" xr:uid="{00000000-0005-0000-0000-0000460B0000}"/>
    <cellStyle name="Note 4 2 3" xfId="2968" xr:uid="{00000000-0005-0000-0000-0000470B0000}"/>
    <cellStyle name="Note 4 2 3 2" xfId="2969" xr:uid="{00000000-0005-0000-0000-0000480B0000}"/>
    <cellStyle name="Note 4 2 3 2 2" xfId="2970" xr:uid="{00000000-0005-0000-0000-0000490B0000}"/>
    <cellStyle name="Note 4 2 3 2 2 2" xfId="2971" xr:uid="{00000000-0005-0000-0000-00004A0B0000}"/>
    <cellStyle name="Note 4 2 3 2 3" xfId="2972" xr:uid="{00000000-0005-0000-0000-00004B0B0000}"/>
    <cellStyle name="Note 4 2 3 3" xfId="2973" xr:uid="{00000000-0005-0000-0000-00004C0B0000}"/>
    <cellStyle name="Note 4 2 3 3 2" xfId="2974" xr:uid="{00000000-0005-0000-0000-00004D0B0000}"/>
    <cellStyle name="Note 4 2 4" xfId="2975" xr:uid="{00000000-0005-0000-0000-00004E0B0000}"/>
    <cellStyle name="Note 4 2 5" xfId="2976" xr:uid="{00000000-0005-0000-0000-00004F0B0000}"/>
    <cellStyle name="Note 4 3" xfId="2977" xr:uid="{00000000-0005-0000-0000-0000500B0000}"/>
    <cellStyle name="Note 4 3 2" xfId="2978" xr:uid="{00000000-0005-0000-0000-0000510B0000}"/>
    <cellStyle name="Note 4 3 2 2" xfId="2979" xr:uid="{00000000-0005-0000-0000-0000520B0000}"/>
    <cellStyle name="Note 4 3 3" xfId="2980" xr:uid="{00000000-0005-0000-0000-0000530B0000}"/>
    <cellStyle name="Note 4 3 3 2" xfId="2981" xr:uid="{00000000-0005-0000-0000-0000540B0000}"/>
    <cellStyle name="Note 4 3 3 2 2" xfId="2982" xr:uid="{00000000-0005-0000-0000-0000550B0000}"/>
    <cellStyle name="Note 4 3 3 3" xfId="2983" xr:uid="{00000000-0005-0000-0000-0000560B0000}"/>
    <cellStyle name="Note 4 3 4" xfId="2984" xr:uid="{00000000-0005-0000-0000-0000570B0000}"/>
    <cellStyle name="Note 4 3 4 2" xfId="2985" xr:uid="{00000000-0005-0000-0000-0000580B0000}"/>
    <cellStyle name="Note 4 4" xfId="2986" xr:uid="{00000000-0005-0000-0000-0000590B0000}"/>
    <cellStyle name="Note 4 4 2" xfId="2987" xr:uid="{00000000-0005-0000-0000-00005A0B0000}"/>
    <cellStyle name="Note 4 5" xfId="2988" xr:uid="{00000000-0005-0000-0000-00005B0B0000}"/>
    <cellStyle name="Note 4 5 2" xfId="2989" xr:uid="{00000000-0005-0000-0000-00005C0B0000}"/>
    <cellStyle name="Note 4 6" xfId="2990" xr:uid="{00000000-0005-0000-0000-00005D0B0000}"/>
    <cellStyle name="Note 4 6 2" xfId="2991" xr:uid="{00000000-0005-0000-0000-00005E0B0000}"/>
    <cellStyle name="Note 4 7" xfId="2992" xr:uid="{00000000-0005-0000-0000-00005F0B0000}"/>
    <cellStyle name="Note 4 7 2" xfId="2993" xr:uid="{00000000-0005-0000-0000-0000600B0000}"/>
    <cellStyle name="Note 4 8" xfId="2994" xr:uid="{00000000-0005-0000-0000-0000610B0000}"/>
    <cellStyle name="Note 4 8 2" xfId="2995" xr:uid="{00000000-0005-0000-0000-0000620B0000}"/>
    <cellStyle name="Note 4 9" xfId="2996" xr:uid="{00000000-0005-0000-0000-0000630B0000}"/>
    <cellStyle name="Note 4 9 2" xfId="2997" xr:uid="{00000000-0005-0000-0000-0000640B0000}"/>
    <cellStyle name="Note 5" xfId="2998" xr:uid="{00000000-0005-0000-0000-0000650B0000}"/>
    <cellStyle name="Note 5 10" xfId="2999" xr:uid="{00000000-0005-0000-0000-0000660B0000}"/>
    <cellStyle name="Note 5 10 2" xfId="3000" xr:uid="{00000000-0005-0000-0000-0000670B0000}"/>
    <cellStyle name="Note 5 11" xfId="3001" xr:uid="{00000000-0005-0000-0000-0000680B0000}"/>
    <cellStyle name="Note 5 11 2" xfId="3002" xr:uid="{00000000-0005-0000-0000-0000690B0000}"/>
    <cellStyle name="Note 5 12" xfId="3003" xr:uid="{00000000-0005-0000-0000-00006A0B0000}"/>
    <cellStyle name="Note 5 12 2" xfId="3004" xr:uid="{00000000-0005-0000-0000-00006B0B0000}"/>
    <cellStyle name="Note 5 13" xfId="3005" xr:uid="{00000000-0005-0000-0000-00006C0B0000}"/>
    <cellStyle name="Note 5 13 2" xfId="3006" xr:uid="{00000000-0005-0000-0000-00006D0B0000}"/>
    <cellStyle name="Note 5 14" xfId="3007" xr:uid="{00000000-0005-0000-0000-00006E0B0000}"/>
    <cellStyle name="Note 5 14 2" xfId="3008" xr:uid="{00000000-0005-0000-0000-00006F0B0000}"/>
    <cellStyle name="Note 5 15" xfId="3009" xr:uid="{00000000-0005-0000-0000-0000700B0000}"/>
    <cellStyle name="Note 5 15 2" xfId="3010" xr:uid="{00000000-0005-0000-0000-0000710B0000}"/>
    <cellStyle name="Note 5 16" xfId="3011" xr:uid="{00000000-0005-0000-0000-0000720B0000}"/>
    <cellStyle name="Note 5 16 2" xfId="3012" xr:uid="{00000000-0005-0000-0000-0000730B0000}"/>
    <cellStyle name="Note 5 16 2 2" xfId="3013" xr:uid="{00000000-0005-0000-0000-0000740B0000}"/>
    <cellStyle name="Note 5 16 2 2 2" xfId="3014" xr:uid="{00000000-0005-0000-0000-0000750B0000}"/>
    <cellStyle name="Note 5 16 2 3" xfId="3015" xr:uid="{00000000-0005-0000-0000-0000760B0000}"/>
    <cellStyle name="Note 5 16 3" xfId="3016" xr:uid="{00000000-0005-0000-0000-0000770B0000}"/>
    <cellStyle name="Note 5 16 3 2" xfId="3017" xr:uid="{00000000-0005-0000-0000-0000780B0000}"/>
    <cellStyle name="Note 5 17" xfId="3018" xr:uid="{00000000-0005-0000-0000-0000790B0000}"/>
    <cellStyle name="Note 5 18" xfId="3019" xr:uid="{00000000-0005-0000-0000-00007A0B0000}"/>
    <cellStyle name="Note 5 2" xfId="3020" xr:uid="{00000000-0005-0000-0000-00007B0B0000}"/>
    <cellStyle name="Note 5 2 2" xfId="3021" xr:uid="{00000000-0005-0000-0000-00007C0B0000}"/>
    <cellStyle name="Note 5 2 2 2" xfId="3022" xr:uid="{00000000-0005-0000-0000-00007D0B0000}"/>
    <cellStyle name="Note 5 2 2 2 2" xfId="3023" xr:uid="{00000000-0005-0000-0000-00007E0B0000}"/>
    <cellStyle name="Note 5 2 2 3" xfId="3024" xr:uid="{00000000-0005-0000-0000-00007F0B0000}"/>
    <cellStyle name="Note 5 2 2 3 2" xfId="3025" xr:uid="{00000000-0005-0000-0000-0000800B0000}"/>
    <cellStyle name="Note 5 2 2 3 2 2" xfId="3026" xr:uid="{00000000-0005-0000-0000-0000810B0000}"/>
    <cellStyle name="Note 5 2 2 3 3" xfId="3027" xr:uid="{00000000-0005-0000-0000-0000820B0000}"/>
    <cellStyle name="Note 5 2 2 4" xfId="3028" xr:uid="{00000000-0005-0000-0000-0000830B0000}"/>
    <cellStyle name="Note 5 2 3" xfId="3029" xr:uid="{00000000-0005-0000-0000-0000840B0000}"/>
    <cellStyle name="Note 5 2 3 2" xfId="3030" xr:uid="{00000000-0005-0000-0000-0000850B0000}"/>
    <cellStyle name="Note 5 2 3 2 2" xfId="3031" xr:uid="{00000000-0005-0000-0000-0000860B0000}"/>
    <cellStyle name="Note 5 2 3 2 2 2" xfId="3032" xr:uid="{00000000-0005-0000-0000-0000870B0000}"/>
    <cellStyle name="Note 5 2 3 2 3" xfId="3033" xr:uid="{00000000-0005-0000-0000-0000880B0000}"/>
    <cellStyle name="Note 5 2 3 3" xfId="3034" xr:uid="{00000000-0005-0000-0000-0000890B0000}"/>
    <cellStyle name="Note 5 2 3 3 2" xfId="3035" xr:uid="{00000000-0005-0000-0000-00008A0B0000}"/>
    <cellStyle name="Note 5 2 4" xfId="3036" xr:uid="{00000000-0005-0000-0000-00008B0B0000}"/>
    <cellStyle name="Note 5 2 5" xfId="3037" xr:uid="{00000000-0005-0000-0000-00008C0B0000}"/>
    <cellStyle name="Note 5 3" xfId="3038" xr:uid="{00000000-0005-0000-0000-00008D0B0000}"/>
    <cellStyle name="Note 5 3 2" xfId="3039" xr:uid="{00000000-0005-0000-0000-00008E0B0000}"/>
    <cellStyle name="Note 5 3 2 2" xfId="3040" xr:uid="{00000000-0005-0000-0000-00008F0B0000}"/>
    <cellStyle name="Note 5 3 3" xfId="3041" xr:uid="{00000000-0005-0000-0000-0000900B0000}"/>
    <cellStyle name="Note 5 3 3 2" xfId="3042" xr:uid="{00000000-0005-0000-0000-0000910B0000}"/>
    <cellStyle name="Note 5 3 3 2 2" xfId="3043" xr:uid="{00000000-0005-0000-0000-0000920B0000}"/>
    <cellStyle name="Note 5 3 3 3" xfId="3044" xr:uid="{00000000-0005-0000-0000-0000930B0000}"/>
    <cellStyle name="Note 5 3 4" xfId="3045" xr:uid="{00000000-0005-0000-0000-0000940B0000}"/>
    <cellStyle name="Note 5 3 4 2" xfId="3046" xr:uid="{00000000-0005-0000-0000-0000950B0000}"/>
    <cellStyle name="Note 5 4" xfId="3047" xr:uid="{00000000-0005-0000-0000-0000960B0000}"/>
    <cellStyle name="Note 5 4 2" xfId="3048" xr:uid="{00000000-0005-0000-0000-0000970B0000}"/>
    <cellStyle name="Note 5 5" xfId="3049" xr:uid="{00000000-0005-0000-0000-0000980B0000}"/>
    <cellStyle name="Note 5 5 2" xfId="3050" xr:uid="{00000000-0005-0000-0000-0000990B0000}"/>
    <cellStyle name="Note 5 6" xfId="3051" xr:uid="{00000000-0005-0000-0000-00009A0B0000}"/>
    <cellStyle name="Note 5 6 2" xfId="3052" xr:uid="{00000000-0005-0000-0000-00009B0B0000}"/>
    <cellStyle name="Note 5 7" xfId="3053" xr:uid="{00000000-0005-0000-0000-00009C0B0000}"/>
    <cellStyle name="Note 5 7 2" xfId="3054" xr:uid="{00000000-0005-0000-0000-00009D0B0000}"/>
    <cellStyle name="Note 5 8" xfId="3055" xr:uid="{00000000-0005-0000-0000-00009E0B0000}"/>
    <cellStyle name="Note 5 8 2" xfId="3056" xr:uid="{00000000-0005-0000-0000-00009F0B0000}"/>
    <cellStyle name="Note 5 9" xfId="3057" xr:uid="{00000000-0005-0000-0000-0000A00B0000}"/>
    <cellStyle name="Note 5 9 2" xfId="3058" xr:uid="{00000000-0005-0000-0000-0000A10B0000}"/>
    <cellStyle name="Note 6" xfId="3059" xr:uid="{00000000-0005-0000-0000-0000A20B0000}"/>
    <cellStyle name="Note 6 10" xfId="3060" xr:uid="{00000000-0005-0000-0000-0000A30B0000}"/>
    <cellStyle name="Note 6 10 2" xfId="3061" xr:uid="{00000000-0005-0000-0000-0000A40B0000}"/>
    <cellStyle name="Note 6 11" xfId="3062" xr:uid="{00000000-0005-0000-0000-0000A50B0000}"/>
    <cellStyle name="Note 6 11 2" xfId="3063" xr:uid="{00000000-0005-0000-0000-0000A60B0000}"/>
    <cellStyle name="Note 6 12" xfId="3064" xr:uid="{00000000-0005-0000-0000-0000A70B0000}"/>
    <cellStyle name="Note 6 12 2" xfId="3065" xr:uid="{00000000-0005-0000-0000-0000A80B0000}"/>
    <cellStyle name="Note 6 13" xfId="3066" xr:uid="{00000000-0005-0000-0000-0000A90B0000}"/>
    <cellStyle name="Note 6 13 2" xfId="3067" xr:uid="{00000000-0005-0000-0000-0000AA0B0000}"/>
    <cellStyle name="Note 6 14" xfId="3068" xr:uid="{00000000-0005-0000-0000-0000AB0B0000}"/>
    <cellStyle name="Note 6 14 2" xfId="3069" xr:uid="{00000000-0005-0000-0000-0000AC0B0000}"/>
    <cellStyle name="Note 6 15" xfId="3070" xr:uid="{00000000-0005-0000-0000-0000AD0B0000}"/>
    <cellStyle name="Note 6 15 2" xfId="3071" xr:uid="{00000000-0005-0000-0000-0000AE0B0000}"/>
    <cellStyle name="Note 6 16" xfId="3072" xr:uid="{00000000-0005-0000-0000-0000AF0B0000}"/>
    <cellStyle name="Note 6 16 2" xfId="3073" xr:uid="{00000000-0005-0000-0000-0000B00B0000}"/>
    <cellStyle name="Note 6 16 2 2" xfId="3074" xr:uid="{00000000-0005-0000-0000-0000B10B0000}"/>
    <cellStyle name="Note 6 16 2 2 2" xfId="3075" xr:uid="{00000000-0005-0000-0000-0000B20B0000}"/>
    <cellStyle name="Note 6 16 2 3" xfId="3076" xr:uid="{00000000-0005-0000-0000-0000B30B0000}"/>
    <cellStyle name="Note 6 16 3" xfId="3077" xr:uid="{00000000-0005-0000-0000-0000B40B0000}"/>
    <cellStyle name="Note 6 16 3 2" xfId="3078" xr:uid="{00000000-0005-0000-0000-0000B50B0000}"/>
    <cellStyle name="Note 6 17" xfId="3079" xr:uid="{00000000-0005-0000-0000-0000B60B0000}"/>
    <cellStyle name="Note 6 18" xfId="3080" xr:uid="{00000000-0005-0000-0000-0000B70B0000}"/>
    <cellStyle name="Note 6 2" xfId="3081" xr:uid="{00000000-0005-0000-0000-0000B80B0000}"/>
    <cellStyle name="Note 6 2 2" xfId="3082" xr:uid="{00000000-0005-0000-0000-0000B90B0000}"/>
    <cellStyle name="Note 6 2 2 2" xfId="3083" xr:uid="{00000000-0005-0000-0000-0000BA0B0000}"/>
    <cellStyle name="Note 6 2 2 2 2" xfId="3084" xr:uid="{00000000-0005-0000-0000-0000BB0B0000}"/>
    <cellStyle name="Note 6 2 2 3" xfId="3085" xr:uid="{00000000-0005-0000-0000-0000BC0B0000}"/>
    <cellStyle name="Note 6 2 2 3 2" xfId="3086" xr:uid="{00000000-0005-0000-0000-0000BD0B0000}"/>
    <cellStyle name="Note 6 2 2 3 2 2" xfId="3087" xr:uid="{00000000-0005-0000-0000-0000BE0B0000}"/>
    <cellStyle name="Note 6 2 2 3 3" xfId="3088" xr:uid="{00000000-0005-0000-0000-0000BF0B0000}"/>
    <cellStyle name="Note 6 2 2 4" xfId="3089" xr:uid="{00000000-0005-0000-0000-0000C00B0000}"/>
    <cellStyle name="Note 6 2 3" xfId="3090" xr:uid="{00000000-0005-0000-0000-0000C10B0000}"/>
    <cellStyle name="Note 6 2 3 2" xfId="3091" xr:uid="{00000000-0005-0000-0000-0000C20B0000}"/>
    <cellStyle name="Note 6 2 3 2 2" xfId="3092" xr:uid="{00000000-0005-0000-0000-0000C30B0000}"/>
    <cellStyle name="Note 6 2 3 2 2 2" xfId="3093" xr:uid="{00000000-0005-0000-0000-0000C40B0000}"/>
    <cellStyle name="Note 6 2 3 2 3" xfId="3094" xr:uid="{00000000-0005-0000-0000-0000C50B0000}"/>
    <cellStyle name="Note 6 2 3 3" xfId="3095" xr:uid="{00000000-0005-0000-0000-0000C60B0000}"/>
    <cellStyle name="Note 6 2 3 3 2" xfId="3096" xr:uid="{00000000-0005-0000-0000-0000C70B0000}"/>
    <cellStyle name="Note 6 2 4" xfId="3097" xr:uid="{00000000-0005-0000-0000-0000C80B0000}"/>
    <cellStyle name="Note 6 2 5" xfId="3098" xr:uid="{00000000-0005-0000-0000-0000C90B0000}"/>
    <cellStyle name="Note 6 3" xfId="3099" xr:uid="{00000000-0005-0000-0000-0000CA0B0000}"/>
    <cellStyle name="Note 6 3 2" xfId="3100" xr:uid="{00000000-0005-0000-0000-0000CB0B0000}"/>
    <cellStyle name="Note 6 3 2 2" xfId="3101" xr:uid="{00000000-0005-0000-0000-0000CC0B0000}"/>
    <cellStyle name="Note 6 3 3" xfId="3102" xr:uid="{00000000-0005-0000-0000-0000CD0B0000}"/>
    <cellStyle name="Note 6 3 3 2" xfId="3103" xr:uid="{00000000-0005-0000-0000-0000CE0B0000}"/>
    <cellStyle name="Note 6 3 3 2 2" xfId="3104" xr:uid="{00000000-0005-0000-0000-0000CF0B0000}"/>
    <cellStyle name="Note 6 3 3 3" xfId="3105" xr:uid="{00000000-0005-0000-0000-0000D00B0000}"/>
    <cellStyle name="Note 6 3 4" xfId="3106" xr:uid="{00000000-0005-0000-0000-0000D10B0000}"/>
    <cellStyle name="Note 6 3 4 2" xfId="3107" xr:uid="{00000000-0005-0000-0000-0000D20B0000}"/>
    <cellStyle name="Note 6 4" xfId="3108" xr:uid="{00000000-0005-0000-0000-0000D30B0000}"/>
    <cellStyle name="Note 6 4 2" xfId="3109" xr:uid="{00000000-0005-0000-0000-0000D40B0000}"/>
    <cellStyle name="Note 6 5" xfId="3110" xr:uid="{00000000-0005-0000-0000-0000D50B0000}"/>
    <cellStyle name="Note 6 5 2" xfId="3111" xr:uid="{00000000-0005-0000-0000-0000D60B0000}"/>
    <cellStyle name="Note 6 6" xfId="3112" xr:uid="{00000000-0005-0000-0000-0000D70B0000}"/>
    <cellStyle name="Note 6 6 2" xfId="3113" xr:uid="{00000000-0005-0000-0000-0000D80B0000}"/>
    <cellStyle name="Note 6 7" xfId="3114" xr:uid="{00000000-0005-0000-0000-0000D90B0000}"/>
    <cellStyle name="Note 6 7 2" xfId="3115" xr:uid="{00000000-0005-0000-0000-0000DA0B0000}"/>
    <cellStyle name="Note 6 8" xfId="3116" xr:uid="{00000000-0005-0000-0000-0000DB0B0000}"/>
    <cellStyle name="Note 6 8 2" xfId="3117" xr:uid="{00000000-0005-0000-0000-0000DC0B0000}"/>
    <cellStyle name="Note 6 9" xfId="3118" xr:uid="{00000000-0005-0000-0000-0000DD0B0000}"/>
    <cellStyle name="Note 6 9 2" xfId="3119" xr:uid="{00000000-0005-0000-0000-0000DE0B0000}"/>
    <cellStyle name="Note 7" xfId="3120" xr:uid="{00000000-0005-0000-0000-0000DF0B0000}"/>
    <cellStyle name="Note 7 10" xfId="3121" xr:uid="{00000000-0005-0000-0000-0000E00B0000}"/>
    <cellStyle name="Note 7 10 2" xfId="3122" xr:uid="{00000000-0005-0000-0000-0000E10B0000}"/>
    <cellStyle name="Note 7 11" xfId="3123" xr:uid="{00000000-0005-0000-0000-0000E20B0000}"/>
    <cellStyle name="Note 7 11 2" xfId="3124" xr:uid="{00000000-0005-0000-0000-0000E30B0000}"/>
    <cellStyle name="Note 7 12" xfId="3125" xr:uid="{00000000-0005-0000-0000-0000E40B0000}"/>
    <cellStyle name="Note 7 12 2" xfId="3126" xr:uid="{00000000-0005-0000-0000-0000E50B0000}"/>
    <cellStyle name="Note 7 13" xfId="3127" xr:uid="{00000000-0005-0000-0000-0000E60B0000}"/>
    <cellStyle name="Note 7 13 2" xfId="3128" xr:uid="{00000000-0005-0000-0000-0000E70B0000}"/>
    <cellStyle name="Note 7 14" xfId="3129" xr:uid="{00000000-0005-0000-0000-0000E80B0000}"/>
    <cellStyle name="Note 7 14 2" xfId="3130" xr:uid="{00000000-0005-0000-0000-0000E90B0000}"/>
    <cellStyle name="Note 7 15" xfId="3131" xr:uid="{00000000-0005-0000-0000-0000EA0B0000}"/>
    <cellStyle name="Note 7 15 2" xfId="3132" xr:uid="{00000000-0005-0000-0000-0000EB0B0000}"/>
    <cellStyle name="Note 7 16" xfId="3133" xr:uid="{00000000-0005-0000-0000-0000EC0B0000}"/>
    <cellStyle name="Note 7 16 2" xfId="3134" xr:uid="{00000000-0005-0000-0000-0000ED0B0000}"/>
    <cellStyle name="Note 7 16 2 2" xfId="3135" xr:uid="{00000000-0005-0000-0000-0000EE0B0000}"/>
    <cellStyle name="Note 7 16 2 2 2" xfId="3136" xr:uid="{00000000-0005-0000-0000-0000EF0B0000}"/>
    <cellStyle name="Note 7 16 2 3" xfId="3137" xr:uid="{00000000-0005-0000-0000-0000F00B0000}"/>
    <cellStyle name="Note 7 16 3" xfId="3138" xr:uid="{00000000-0005-0000-0000-0000F10B0000}"/>
    <cellStyle name="Note 7 16 3 2" xfId="3139" xr:uid="{00000000-0005-0000-0000-0000F20B0000}"/>
    <cellStyle name="Note 7 17" xfId="3140" xr:uid="{00000000-0005-0000-0000-0000F30B0000}"/>
    <cellStyle name="Note 7 18" xfId="3141" xr:uid="{00000000-0005-0000-0000-0000F40B0000}"/>
    <cellStyle name="Note 7 2" xfId="3142" xr:uid="{00000000-0005-0000-0000-0000F50B0000}"/>
    <cellStyle name="Note 7 2 2" xfId="3143" xr:uid="{00000000-0005-0000-0000-0000F60B0000}"/>
    <cellStyle name="Note 7 2 2 2" xfId="3144" xr:uid="{00000000-0005-0000-0000-0000F70B0000}"/>
    <cellStyle name="Note 7 2 2 2 2" xfId="3145" xr:uid="{00000000-0005-0000-0000-0000F80B0000}"/>
    <cellStyle name="Note 7 2 2 3" xfId="3146" xr:uid="{00000000-0005-0000-0000-0000F90B0000}"/>
    <cellStyle name="Note 7 2 2 3 2" xfId="3147" xr:uid="{00000000-0005-0000-0000-0000FA0B0000}"/>
    <cellStyle name="Note 7 2 2 3 2 2" xfId="3148" xr:uid="{00000000-0005-0000-0000-0000FB0B0000}"/>
    <cellStyle name="Note 7 2 2 3 3" xfId="3149" xr:uid="{00000000-0005-0000-0000-0000FC0B0000}"/>
    <cellStyle name="Note 7 2 2 4" xfId="3150" xr:uid="{00000000-0005-0000-0000-0000FD0B0000}"/>
    <cellStyle name="Note 7 2 3" xfId="3151" xr:uid="{00000000-0005-0000-0000-0000FE0B0000}"/>
    <cellStyle name="Note 7 2 3 2" xfId="3152" xr:uid="{00000000-0005-0000-0000-0000FF0B0000}"/>
    <cellStyle name="Note 7 2 3 2 2" xfId="3153" xr:uid="{00000000-0005-0000-0000-0000000C0000}"/>
    <cellStyle name="Note 7 2 3 2 2 2" xfId="3154" xr:uid="{00000000-0005-0000-0000-0000010C0000}"/>
    <cellStyle name="Note 7 2 3 2 3" xfId="3155" xr:uid="{00000000-0005-0000-0000-0000020C0000}"/>
    <cellStyle name="Note 7 2 3 3" xfId="3156" xr:uid="{00000000-0005-0000-0000-0000030C0000}"/>
    <cellStyle name="Note 7 2 3 3 2" xfId="3157" xr:uid="{00000000-0005-0000-0000-0000040C0000}"/>
    <cellStyle name="Note 7 2 4" xfId="3158" xr:uid="{00000000-0005-0000-0000-0000050C0000}"/>
    <cellStyle name="Note 7 3" xfId="3159" xr:uid="{00000000-0005-0000-0000-0000060C0000}"/>
    <cellStyle name="Note 7 3 2" xfId="3160" xr:uid="{00000000-0005-0000-0000-0000070C0000}"/>
    <cellStyle name="Note 7 3 2 2" xfId="3161" xr:uid="{00000000-0005-0000-0000-0000080C0000}"/>
    <cellStyle name="Note 7 3 3" xfId="3162" xr:uid="{00000000-0005-0000-0000-0000090C0000}"/>
    <cellStyle name="Note 7 3 3 2" xfId="3163" xr:uid="{00000000-0005-0000-0000-00000A0C0000}"/>
    <cellStyle name="Note 7 3 3 2 2" xfId="3164" xr:uid="{00000000-0005-0000-0000-00000B0C0000}"/>
    <cellStyle name="Note 7 3 3 3" xfId="3165" xr:uid="{00000000-0005-0000-0000-00000C0C0000}"/>
    <cellStyle name="Note 7 3 4" xfId="3166" xr:uid="{00000000-0005-0000-0000-00000D0C0000}"/>
    <cellStyle name="Note 7 3 4 2" xfId="3167" xr:uid="{00000000-0005-0000-0000-00000E0C0000}"/>
    <cellStyle name="Note 7 4" xfId="3168" xr:uid="{00000000-0005-0000-0000-00000F0C0000}"/>
    <cellStyle name="Note 7 4 2" xfId="3169" xr:uid="{00000000-0005-0000-0000-0000100C0000}"/>
    <cellStyle name="Note 7 5" xfId="3170" xr:uid="{00000000-0005-0000-0000-0000110C0000}"/>
    <cellStyle name="Note 7 5 2" xfId="3171" xr:uid="{00000000-0005-0000-0000-0000120C0000}"/>
    <cellStyle name="Note 7 6" xfId="3172" xr:uid="{00000000-0005-0000-0000-0000130C0000}"/>
    <cellStyle name="Note 7 6 2" xfId="3173" xr:uid="{00000000-0005-0000-0000-0000140C0000}"/>
    <cellStyle name="Note 7 7" xfId="3174" xr:uid="{00000000-0005-0000-0000-0000150C0000}"/>
    <cellStyle name="Note 7 7 2" xfId="3175" xr:uid="{00000000-0005-0000-0000-0000160C0000}"/>
    <cellStyle name="Note 7 8" xfId="3176" xr:uid="{00000000-0005-0000-0000-0000170C0000}"/>
    <cellStyle name="Note 7 8 2" xfId="3177" xr:uid="{00000000-0005-0000-0000-0000180C0000}"/>
    <cellStyle name="Note 7 9" xfId="3178" xr:uid="{00000000-0005-0000-0000-0000190C0000}"/>
    <cellStyle name="Note 7 9 2" xfId="3179" xr:uid="{00000000-0005-0000-0000-00001A0C0000}"/>
    <cellStyle name="Note 8" xfId="3180" xr:uid="{00000000-0005-0000-0000-00001B0C0000}"/>
    <cellStyle name="Note 9" xfId="2808" xr:uid="{00000000-0005-0000-0000-00001C0C0000}"/>
    <cellStyle name="Odstotek 2" xfId="293" xr:uid="{00000000-0005-0000-0000-00001D0C0000}"/>
    <cellStyle name="Odstotek 2 2" xfId="3182" xr:uid="{00000000-0005-0000-0000-00001E0C0000}"/>
    <cellStyle name="Odstotek 2 3" xfId="3183" xr:uid="{00000000-0005-0000-0000-00001F0C0000}"/>
    <cellStyle name="Odstotek 2 4" xfId="3181" xr:uid="{00000000-0005-0000-0000-0000200C0000}"/>
    <cellStyle name="Odstotek 3" xfId="294" xr:uid="{00000000-0005-0000-0000-0000210C0000}"/>
    <cellStyle name="Odstotek 3 2" xfId="3184" xr:uid="{00000000-0005-0000-0000-0000220C0000}"/>
    <cellStyle name="Opomba 2" xfId="295" xr:uid="{00000000-0005-0000-0000-0000230C0000}"/>
    <cellStyle name="Opomba 2 2" xfId="3186" xr:uid="{00000000-0005-0000-0000-0000240C0000}"/>
    <cellStyle name="Opomba 2 3" xfId="3187" xr:uid="{00000000-0005-0000-0000-0000250C0000}"/>
    <cellStyle name="Opomba 2 4" xfId="3185" xr:uid="{00000000-0005-0000-0000-0000260C0000}"/>
    <cellStyle name="Opomba 3" xfId="3188" xr:uid="{00000000-0005-0000-0000-0000270C0000}"/>
    <cellStyle name="Opomba 3 2" xfId="3189" xr:uid="{00000000-0005-0000-0000-0000280C0000}"/>
    <cellStyle name="Opomba 3 3" xfId="3190" xr:uid="{00000000-0005-0000-0000-0000290C0000}"/>
    <cellStyle name="Opomba 4" xfId="3191" xr:uid="{00000000-0005-0000-0000-00002A0C0000}"/>
    <cellStyle name="Opomba 5" xfId="3192" xr:uid="{00000000-0005-0000-0000-00002B0C0000}"/>
    <cellStyle name="Opombe - splošno" xfId="296" xr:uid="{00000000-0005-0000-0000-00002C0C0000}"/>
    <cellStyle name="Opombe A1" xfId="297" xr:uid="{00000000-0005-0000-0000-00002D0C0000}"/>
    <cellStyle name="Opozorilo 2" xfId="298" xr:uid="{00000000-0005-0000-0000-00002E0C0000}"/>
    <cellStyle name="Opozorilo 3" xfId="3193" xr:uid="{00000000-0005-0000-0000-00002F0C0000}"/>
    <cellStyle name="Output" xfId="299" xr:uid="{00000000-0005-0000-0000-0000300C0000}"/>
    <cellStyle name="Output 1" xfId="3194" xr:uid="{00000000-0005-0000-0000-0000310C0000}"/>
    <cellStyle name="Output 1 2" xfId="3195" xr:uid="{00000000-0005-0000-0000-0000320C0000}"/>
    <cellStyle name="Output 2" xfId="300" xr:uid="{00000000-0005-0000-0000-0000330C0000}"/>
    <cellStyle name="Output 2 2" xfId="3197" xr:uid="{00000000-0005-0000-0000-0000340C0000}"/>
    <cellStyle name="Output 2 2 2" xfId="3198" xr:uid="{00000000-0005-0000-0000-0000350C0000}"/>
    <cellStyle name="Output 2 2 3" xfId="3199" xr:uid="{00000000-0005-0000-0000-0000360C0000}"/>
    <cellStyle name="Output 2 2 4" xfId="3200" xr:uid="{00000000-0005-0000-0000-0000370C0000}"/>
    <cellStyle name="Output 2 3" xfId="3201" xr:uid="{00000000-0005-0000-0000-0000380C0000}"/>
    <cellStyle name="Output 2 4" xfId="3202" xr:uid="{00000000-0005-0000-0000-0000390C0000}"/>
    <cellStyle name="Output 2 5" xfId="3203" xr:uid="{00000000-0005-0000-0000-00003A0C0000}"/>
    <cellStyle name="Output 2 6" xfId="3204" xr:uid="{00000000-0005-0000-0000-00003B0C0000}"/>
    <cellStyle name="Output 2 7" xfId="3196" xr:uid="{00000000-0005-0000-0000-00003C0C0000}"/>
    <cellStyle name="Output 3" xfId="3205" xr:uid="{00000000-0005-0000-0000-00003D0C0000}"/>
    <cellStyle name="Output 3 2" xfId="3206" xr:uid="{00000000-0005-0000-0000-00003E0C0000}"/>
    <cellStyle name="Output 3 2 2" xfId="3207" xr:uid="{00000000-0005-0000-0000-00003F0C0000}"/>
    <cellStyle name="Output 3 2 3" xfId="3208" xr:uid="{00000000-0005-0000-0000-0000400C0000}"/>
    <cellStyle name="Output 3 3" xfId="3209" xr:uid="{00000000-0005-0000-0000-0000410C0000}"/>
    <cellStyle name="Output 4" xfId="3210" xr:uid="{00000000-0005-0000-0000-0000420C0000}"/>
    <cellStyle name="Output 4 2" xfId="3211" xr:uid="{00000000-0005-0000-0000-0000430C0000}"/>
    <cellStyle name="Output 4 3" xfId="3212" xr:uid="{00000000-0005-0000-0000-0000440C0000}"/>
    <cellStyle name="Output 5" xfId="3213" xr:uid="{00000000-0005-0000-0000-0000450C0000}"/>
    <cellStyle name="Output 5 2" xfId="3214" xr:uid="{00000000-0005-0000-0000-0000460C0000}"/>
    <cellStyle name="Output 5 3" xfId="3215" xr:uid="{00000000-0005-0000-0000-0000470C0000}"/>
    <cellStyle name="Output 6" xfId="3216" xr:uid="{00000000-0005-0000-0000-0000480C0000}"/>
    <cellStyle name="Output 6 2" xfId="3217" xr:uid="{00000000-0005-0000-0000-0000490C0000}"/>
    <cellStyle name="Output 6 2 2" xfId="3218" xr:uid="{00000000-0005-0000-0000-00004A0C0000}"/>
    <cellStyle name="Output 6 3" xfId="3219" xr:uid="{00000000-0005-0000-0000-00004B0C0000}"/>
    <cellStyle name="Output 6 4" xfId="3220" xr:uid="{00000000-0005-0000-0000-00004C0C0000}"/>
    <cellStyle name="Output 7" xfId="3221" xr:uid="{00000000-0005-0000-0000-00004D0C0000}"/>
    <cellStyle name="Percent 2" xfId="3222" xr:uid="{00000000-0005-0000-0000-00004E0C0000}"/>
    <cellStyle name="Percent 2 2" xfId="3223" xr:uid="{00000000-0005-0000-0000-00004F0C0000}"/>
    <cellStyle name="Percent 3" xfId="3224" xr:uid="{00000000-0005-0000-0000-0000500C0000}"/>
    <cellStyle name="Pojasnjevalno besedilo 2" xfId="301" xr:uid="{00000000-0005-0000-0000-0000510C0000}"/>
    <cellStyle name="Pojasnjevalno besedilo 3" xfId="3923" xr:uid="{31E44C9F-2CC7-4E88-B1FD-6C92EB262BEC}"/>
    <cellStyle name="Pomoc" xfId="3225" xr:uid="{00000000-0005-0000-0000-0000520C0000}"/>
    <cellStyle name="popis" xfId="3226" xr:uid="{00000000-0005-0000-0000-0000530C0000}"/>
    <cellStyle name="Popis Evo" xfId="3227" xr:uid="{00000000-0005-0000-0000-0000540C0000}"/>
    <cellStyle name="Popis Evo 2" xfId="3228" xr:uid="{00000000-0005-0000-0000-0000550C0000}"/>
    <cellStyle name="pos" xfId="3229" xr:uid="{00000000-0005-0000-0000-0000560C0000}"/>
    <cellStyle name="Postavka količina MIDDLE" xfId="302" xr:uid="{00000000-0005-0000-0000-0000570C0000}"/>
    <cellStyle name="Poudarek1 2" xfId="303" xr:uid="{00000000-0005-0000-0000-0000580C0000}"/>
    <cellStyle name="Poudarek1 2 2" xfId="3231" xr:uid="{00000000-0005-0000-0000-0000590C0000}"/>
    <cellStyle name="Poudarek1 2 3" xfId="3232" xr:uid="{00000000-0005-0000-0000-00005A0C0000}"/>
    <cellStyle name="Poudarek1 2 4" xfId="3230" xr:uid="{00000000-0005-0000-0000-00005B0C0000}"/>
    <cellStyle name="Poudarek1 3" xfId="3233" xr:uid="{00000000-0005-0000-0000-00005C0C0000}"/>
    <cellStyle name="Poudarek1 3 2" xfId="3234" xr:uid="{00000000-0005-0000-0000-00005D0C0000}"/>
    <cellStyle name="Poudarek1 4" xfId="3235" xr:uid="{00000000-0005-0000-0000-00005E0C0000}"/>
    <cellStyle name="Poudarek2 2" xfId="304" xr:uid="{00000000-0005-0000-0000-00005F0C0000}"/>
    <cellStyle name="Poudarek2 2 2" xfId="3237" xr:uid="{00000000-0005-0000-0000-0000600C0000}"/>
    <cellStyle name="Poudarek2 2 3" xfId="3238" xr:uid="{00000000-0005-0000-0000-0000610C0000}"/>
    <cellStyle name="Poudarek2 2 4" xfId="3236" xr:uid="{00000000-0005-0000-0000-0000620C0000}"/>
    <cellStyle name="Poudarek2 3" xfId="3239" xr:uid="{00000000-0005-0000-0000-0000630C0000}"/>
    <cellStyle name="Poudarek2 4" xfId="3240" xr:uid="{00000000-0005-0000-0000-0000640C0000}"/>
    <cellStyle name="Poudarek3 2" xfId="305" xr:uid="{00000000-0005-0000-0000-0000650C0000}"/>
    <cellStyle name="Poudarek3 2 2" xfId="3242" xr:uid="{00000000-0005-0000-0000-0000660C0000}"/>
    <cellStyle name="Poudarek3 2 3" xfId="3243" xr:uid="{00000000-0005-0000-0000-0000670C0000}"/>
    <cellStyle name="Poudarek3 2 4" xfId="3241" xr:uid="{00000000-0005-0000-0000-0000680C0000}"/>
    <cellStyle name="Poudarek3 3" xfId="3244" xr:uid="{00000000-0005-0000-0000-0000690C0000}"/>
    <cellStyle name="Poudarek3 3 2" xfId="3245" xr:uid="{00000000-0005-0000-0000-00006A0C0000}"/>
    <cellStyle name="Poudarek3 4" xfId="3246" xr:uid="{00000000-0005-0000-0000-00006B0C0000}"/>
    <cellStyle name="Poudarek4 2" xfId="306" xr:uid="{00000000-0005-0000-0000-00006C0C0000}"/>
    <cellStyle name="Poudarek4 2 2" xfId="3248" xr:uid="{00000000-0005-0000-0000-00006D0C0000}"/>
    <cellStyle name="Poudarek4 2 3" xfId="3249" xr:uid="{00000000-0005-0000-0000-00006E0C0000}"/>
    <cellStyle name="Poudarek4 2 4" xfId="3247" xr:uid="{00000000-0005-0000-0000-00006F0C0000}"/>
    <cellStyle name="Poudarek4 3" xfId="3250" xr:uid="{00000000-0005-0000-0000-0000700C0000}"/>
    <cellStyle name="Poudarek5 2" xfId="307" xr:uid="{00000000-0005-0000-0000-0000710C0000}"/>
    <cellStyle name="Poudarek5 2 2" xfId="3252" xr:uid="{00000000-0005-0000-0000-0000720C0000}"/>
    <cellStyle name="Poudarek5 2 3" xfId="3253" xr:uid="{00000000-0005-0000-0000-0000730C0000}"/>
    <cellStyle name="Poudarek5 2 4" xfId="3251" xr:uid="{00000000-0005-0000-0000-0000740C0000}"/>
    <cellStyle name="Poudarek5 3" xfId="3254" xr:uid="{00000000-0005-0000-0000-0000750C0000}"/>
    <cellStyle name="Poudarek6 2" xfId="308" xr:uid="{00000000-0005-0000-0000-0000760C0000}"/>
    <cellStyle name="Poudarek6 2 2" xfId="3256" xr:uid="{00000000-0005-0000-0000-0000770C0000}"/>
    <cellStyle name="Poudarek6 2 3" xfId="3257" xr:uid="{00000000-0005-0000-0000-0000780C0000}"/>
    <cellStyle name="Poudarek6 2 4" xfId="3255" xr:uid="{00000000-0005-0000-0000-0000790C0000}"/>
    <cellStyle name="Poudarek6 3" xfId="3258" xr:uid="{00000000-0005-0000-0000-00007A0C0000}"/>
    <cellStyle name="Poudarek6 3 2" xfId="3259" xr:uid="{00000000-0005-0000-0000-00007B0C0000}"/>
    <cellStyle name="Poudarek6 4" xfId="3260" xr:uid="{00000000-0005-0000-0000-00007C0C0000}"/>
    <cellStyle name="Povezana celica 2" xfId="309" xr:uid="{00000000-0005-0000-0000-00007D0C0000}"/>
    <cellStyle name="Povezana celica 3" xfId="3261" xr:uid="{00000000-0005-0000-0000-00007E0C0000}"/>
    <cellStyle name="Preveri celico 2" xfId="310" xr:uid="{00000000-0005-0000-0000-00007F0C0000}"/>
    <cellStyle name="Preveri celico 2 2" xfId="3263" xr:uid="{00000000-0005-0000-0000-0000800C0000}"/>
    <cellStyle name="Preveri celico 2 3" xfId="3262" xr:uid="{00000000-0005-0000-0000-0000810C0000}"/>
    <cellStyle name="Preveri celico 3" xfId="3264" xr:uid="{00000000-0005-0000-0000-0000820C0000}"/>
    <cellStyle name="pritličje" xfId="311" xr:uid="{00000000-0005-0000-0000-0000830C0000}"/>
    <cellStyle name="PRVA VRSTA Element delo" xfId="312" xr:uid="{00000000-0005-0000-0000-0000840C0000}"/>
    <cellStyle name="PRVA VRSTA Element delo 2" xfId="313" xr:uid="{00000000-0005-0000-0000-0000850C0000}"/>
    <cellStyle name="PRVA VRSTA Element delo 2 2" xfId="3267" xr:uid="{00000000-0005-0000-0000-0000860C0000}"/>
    <cellStyle name="PRVA VRSTA Element delo 2 3" xfId="3266" xr:uid="{00000000-0005-0000-0000-0000870C0000}"/>
    <cellStyle name="PRVA VRSTA Element delo 3" xfId="3265" xr:uid="{00000000-0005-0000-0000-0000880C0000}"/>
    <cellStyle name="PRVA VRSTA Element delo_Kolektor Koling_Unichem Logatec_požar,plin_331" xfId="3268" xr:uid="{00000000-0005-0000-0000-0000890C0000}"/>
    <cellStyle name="PZI popravek" xfId="314" xr:uid="{00000000-0005-0000-0000-00008A0C0000}"/>
    <cellStyle name="Računanje 2" xfId="315" xr:uid="{00000000-0005-0000-0000-00008B0C0000}"/>
    <cellStyle name="Računanje 2 2" xfId="3270" xr:uid="{00000000-0005-0000-0000-00008C0C0000}"/>
    <cellStyle name="Računanje 2 3" xfId="3271" xr:uid="{00000000-0005-0000-0000-00008D0C0000}"/>
    <cellStyle name="Računanje 2 4" xfId="3269" xr:uid="{00000000-0005-0000-0000-00008E0C0000}"/>
    <cellStyle name="Računanje 3" xfId="3272" xr:uid="{00000000-0005-0000-0000-00008F0C0000}"/>
    <cellStyle name="Računanje 3 2" xfId="3273" xr:uid="{00000000-0005-0000-0000-0000900C0000}"/>
    <cellStyle name="Računanje 3 3" xfId="3274" xr:uid="{00000000-0005-0000-0000-0000910C0000}"/>
    <cellStyle name="Računanje 4" xfId="3275" xr:uid="{00000000-0005-0000-0000-0000920C0000}"/>
    <cellStyle name="RavenSto_1" xfId="2" builtinId="2" iLevel="0"/>
    <cellStyle name="RavenVrs_1" xfId="1" builtinId="1" iLevel="0"/>
    <cellStyle name="Rekapitulacija" xfId="3276" xr:uid="{00000000-0005-0000-0000-0000950C0000}"/>
    <cellStyle name="Result" xfId="316" xr:uid="{00000000-0005-0000-0000-0000960C0000}"/>
    <cellStyle name="Result2" xfId="317" xr:uid="{00000000-0005-0000-0000-0000970C0000}"/>
    <cellStyle name="Sheet Title" xfId="3277" xr:uid="{00000000-0005-0000-0000-0000980C0000}"/>
    <cellStyle name="Skupaj" xfId="3278" xr:uid="{00000000-0005-0000-0000-0000990C0000}"/>
    <cellStyle name="Skupaj 1" xfId="3279" xr:uid="{00000000-0005-0000-0000-00009A0C0000}"/>
    <cellStyle name="Skupaj 2" xfId="3280" xr:uid="{00000000-0005-0000-0000-00009B0C0000}"/>
    <cellStyle name="Skupaj 3" xfId="3281" xr:uid="{00000000-0005-0000-0000-00009C0C0000}"/>
    <cellStyle name="Skupaj 4" xfId="3282" xr:uid="{00000000-0005-0000-0000-00009D0C0000}"/>
    <cellStyle name="Skupaj 5" xfId="3283" xr:uid="{00000000-0005-0000-0000-00009E0C0000}"/>
    <cellStyle name="Skupaj 6" xfId="3284" xr:uid="{00000000-0005-0000-0000-00009F0C0000}"/>
    <cellStyle name="Skupaj cena" xfId="3285" xr:uid="{00000000-0005-0000-0000-0000A00C0000}"/>
    <cellStyle name="Slabo 2" xfId="318" xr:uid="{00000000-0005-0000-0000-0000A10C0000}"/>
    <cellStyle name="Slabo 2 2" xfId="3287" xr:uid="{00000000-0005-0000-0000-0000A20C0000}"/>
    <cellStyle name="Slabo 2 3" xfId="3288" xr:uid="{00000000-0005-0000-0000-0000A30C0000}"/>
    <cellStyle name="Slabo 2 4" xfId="3286" xr:uid="{00000000-0005-0000-0000-0000A40C0000}"/>
    <cellStyle name="Slabo 3" xfId="3289" xr:uid="{00000000-0005-0000-0000-0000A50C0000}"/>
    <cellStyle name="Slabo 3 2" xfId="3290" xr:uid="{00000000-0005-0000-0000-0000A60C0000}"/>
    <cellStyle name="Slabo 4" xfId="3291" xr:uid="{00000000-0005-0000-0000-0000A70C0000}"/>
    <cellStyle name="Slog 1" xfId="319" xr:uid="{00000000-0005-0000-0000-0000A80C0000}"/>
    <cellStyle name="Slog 1 2" xfId="3293" xr:uid="{00000000-0005-0000-0000-0000A90C0000}"/>
    <cellStyle name="Slog 1 3" xfId="3294" xr:uid="{00000000-0005-0000-0000-0000AA0C0000}"/>
    <cellStyle name="Slog 1 4" xfId="3292" xr:uid="{00000000-0005-0000-0000-0000AB0C0000}"/>
    <cellStyle name="Slog 99 2" xfId="320" xr:uid="{00000000-0005-0000-0000-0000AC0C0000}"/>
    <cellStyle name="Slog aa" xfId="321" xr:uid="{00000000-0005-0000-0000-0000AD0C0000}"/>
    <cellStyle name="Slog G" xfId="322" xr:uid="{00000000-0005-0000-0000-0000AE0C0000}"/>
    <cellStyle name="Slog jb" xfId="323" xr:uid="{00000000-0005-0000-0000-0000AF0C0000}"/>
    <cellStyle name="Slog JB 10" xfId="324" xr:uid="{00000000-0005-0000-0000-0000B00C0000}"/>
    <cellStyle name="Slog JB 11" xfId="325" xr:uid="{00000000-0005-0000-0000-0000B10C0000}"/>
    <cellStyle name="Slog JB 2" xfId="326" xr:uid="{00000000-0005-0000-0000-0000B20C0000}"/>
    <cellStyle name="Slog JB 3" xfId="327" xr:uid="{00000000-0005-0000-0000-0000B30C0000}"/>
    <cellStyle name="Slog JB 4" xfId="328" xr:uid="{00000000-0005-0000-0000-0000B40C0000}"/>
    <cellStyle name="Slog JB 5" xfId="329" xr:uid="{00000000-0005-0000-0000-0000B50C0000}"/>
    <cellStyle name="Slog JB 6" xfId="330" xr:uid="{00000000-0005-0000-0000-0000B60C0000}"/>
    <cellStyle name="Slog JB 7" xfId="331" xr:uid="{00000000-0005-0000-0000-0000B70C0000}"/>
    <cellStyle name="Slog JB 7 2" xfId="332" xr:uid="{00000000-0005-0000-0000-0000B80C0000}"/>
    <cellStyle name="Slog JB 8" xfId="333" xr:uid="{00000000-0005-0000-0000-0000B90C0000}"/>
    <cellStyle name="Slog JB 9" xfId="334" xr:uid="{00000000-0005-0000-0000-0000BA0C0000}"/>
    <cellStyle name="Slog N2" xfId="335" xr:uid="{00000000-0005-0000-0000-0000BB0C0000}"/>
    <cellStyle name="Standaard_ADVIESPRIJSLIJST 20041" xfId="336" xr:uid="{00000000-0005-0000-0000-0000BC0C0000}"/>
    <cellStyle name="Standard 2" xfId="3295" xr:uid="{00000000-0005-0000-0000-0000BD0C0000}"/>
    <cellStyle name="Standard 2 2" xfId="3296" xr:uid="{00000000-0005-0000-0000-0000BE0C0000}"/>
    <cellStyle name="Standard_20091113 CL LYNX und Feldgeräte NSP" xfId="3297" xr:uid="{00000000-0005-0000-0000-0000BF0C0000}"/>
    <cellStyle name="Style 1" xfId="337" xr:uid="{00000000-0005-0000-0000-0000C00C0000}"/>
    <cellStyle name="Style 1 10" xfId="3298" xr:uid="{00000000-0005-0000-0000-0000C10C0000}"/>
    <cellStyle name="Style 1 2" xfId="3299" xr:uid="{00000000-0005-0000-0000-0000C20C0000}"/>
    <cellStyle name="Style 1 2 2" xfId="3300" xr:uid="{00000000-0005-0000-0000-0000C30C0000}"/>
    <cellStyle name="Style 1 2_PO9504F_IBM_CRM_2_kalk (2)" xfId="3301" xr:uid="{00000000-0005-0000-0000-0000C40C0000}"/>
    <cellStyle name="Style 1 3" xfId="3302" xr:uid="{00000000-0005-0000-0000-0000C50C0000}"/>
    <cellStyle name="Style 1 3 2" xfId="3303" xr:uid="{00000000-0005-0000-0000-0000C60C0000}"/>
    <cellStyle name="Style 1 3 3" xfId="3304" xr:uid="{00000000-0005-0000-0000-0000C70C0000}"/>
    <cellStyle name="Style 1 3 4" xfId="3305" xr:uid="{00000000-0005-0000-0000-0000C80C0000}"/>
    <cellStyle name="Style 1 3_PO9504F_IBM_CRM_2_kalk (2)" xfId="3306" xr:uid="{00000000-0005-0000-0000-0000C90C0000}"/>
    <cellStyle name="Style 1 4" xfId="3307" xr:uid="{00000000-0005-0000-0000-0000CA0C0000}"/>
    <cellStyle name="Style 1 5" xfId="3308" xr:uid="{00000000-0005-0000-0000-0000CB0C0000}"/>
    <cellStyle name="Style 1 6" xfId="3309" xr:uid="{00000000-0005-0000-0000-0000CC0C0000}"/>
    <cellStyle name="Style 1 7" xfId="3310" xr:uid="{00000000-0005-0000-0000-0000CD0C0000}"/>
    <cellStyle name="Style 1 8" xfId="3311" xr:uid="{00000000-0005-0000-0000-0000CE0C0000}"/>
    <cellStyle name="Style 1 9" xfId="3312" xr:uid="{00000000-0005-0000-0000-0000CF0C0000}"/>
    <cellStyle name="Svea_kolicina" xfId="338" xr:uid="{00000000-0005-0000-0000-0000D00C0000}"/>
    <cellStyle name="tekst-levo" xfId="339" xr:uid="{00000000-0005-0000-0000-0000D10C0000}"/>
    <cellStyle name="tekst-levo 2" xfId="340" xr:uid="{00000000-0005-0000-0000-0000D20C0000}"/>
    <cellStyle name="text-desno" xfId="341" xr:uid="{00000000-0005-0000-0000-0000D30C0000}"/>
    <cellStyle name="text-desno 2" xfId="342" xr:uid="{00000000-0005-0000-0000-0000D40C0000}"/>
    <cellStyle name="Title" xfId="343" xr:uid="{00000000-0005-0000-0000-0000D50C0000}"/>
    <cellStyle name="Title 1" xfId="3313" xr:uid="{00000000-0005-0000-0000-0000D60C0000}"/>
    <cellStyle name="Title 2" xfId="344" xr:uid="{00000000-0005-0000-0000-0000D70C0000}"/>
    <cellStyle name="Title 2 2" xfId="3315" xr:uid="{00000000-0005-0000-0000-0000D80C0000}"/>
    <cellStyle name="Title 2 2 2" xfId="3316" xr:uid="{00000000-0005-0000-0000-0000D90C0000}"/>
    <cellStyle name="Title 2 2 2 2" xfId="3317" xr:uid="{00000000-0005-0000-0000-0000DA0C0000}"/>
    <cellStyle name="Title 2 2 3" xfId="3318" xr:uid="{00000000-0005-0000-0000-0000DB0C0000}"/>
    <cellStyle name="Title 2 3" xfId="3319" xr:uid="{00000000-0005-0000-0000-0000DC0C0000}"/>
    <cellStyle name="Title 2 3 2" xfId="3320" xr:uid="{00000000-0005-0000-0000-0000DD0C0000}"/>
    <cellStyle name="Title 2 3 3" xfId="3321" xr:uid="{00000000-0005-0000-0000-0000DE0C0000}"/>
    <cellStyle name="Title 2 4" xfId="3322" xr:uid="{00000000-0005-0000-0000-0000DF0C0000}"/>
    <cellStyle name="Title 2 5" xfId="3323" xr:uid="{00000000-0005-0000-0000-0000E00C0000}"/>
    <cellStyle name="Title 2 6" xfId="3324" xr:uid="{00000000-0005-0000-0000-0000E10C0000}"/>
    <cellStyle name="Title 2 6 2" xfId="3325" xr:uid="{00000000-0005-0000-0000-0000E20C0000}"/>
    <cellStyle name="Title 2 7" xfId="3326" xr:uid="{00000000-0005-0000-0000-0000E30C0000}"/>
    <cellStyle name="Title 2 8" xfId="3327" xr:uid="{00000000-0005-0000-0000-0000E40C0000}"/>
    <cellStyle name="Title 2 9" xfId="3314" xr:uid="{00000000-0005-0000-0000-0000E50C0000}"/>
    <cellStyle name="Title 3" xfId="3328" xr:uid="{00000000-0005-0000-0000-0000E60C0000}"/>
    <cellStyle name="Title 3 2" xfId="3329" xr:uid="{00000000-0005-0000-0000-0000E70C0000}"/>
    <cellStyle name="Title 3 2 2" xfId="3330" xr:uid="{00000000-0005-0000-0000-0000E80C0000}"/>
    <cellStyle name="Title 4" xfId="3331" xr:uid="{00000000-0005-0000-0000-0000E90C0000}"/>
    <cellStyle name="Title 5" xfId="3332" xr:uid="{00000000-0005-0000-0000-0000EA0C0000}"/>
    <cellStyle name="Title 6" xfId="3333" xr:uid="{00000000-0005-0000-0000-0000EB0C0000}"/>
    <cellStyle name="Title 6 2" xfId="3334" xr:uid="{00000000-0005-0000-0000-0000EC0C0000}"/>
    <cellStyle name="Total" xfId="345" xr:uid="{00000000-0005-0000-0000-0000ED0C0000}"/>
    <cellStyle name="Total 1" xfId="3336" xr:uid="{00000000-0005-0000-0000-0000EE0C0000}"/>
    <cellStyle name="Total 2" xfId="3337" xr:uid="{00000000-0005-0000-0000-0000EF0C0000}"/>
    <cellStyle name="Total 2 2" xfId="3338" xr:uid="{00000000-0005-0000-0000-0000F00C0000}"/>
    <cellStyle name="Total 2 2 2" xfId="3339" xr:uid="{00000000-0005-0000-0000-0000F10C0000}"/>
    <cellStyle name="Total 2 2 2 2" xfId="3340" xr:uid="{00000000-0005-0000-0000-0000F20C0000}"/>
    <cellStyle name="Total 2 2 3" xfId="3341" xr:uid="{00000000-0005-0000-0000-0000F30C0000}"/>
    <cellStyle name="Total 2 2 3 2" xfId="3342" xr:uid="{00000000-0005-0000-0000-0000F40C0000}"/>
    <cellStyle name="Total 2 2 4" xfId="3343" xr:uid="{00000000-0005-0000-0000-0000F50C0000}"/>
    <cellStyle name="Total 2 3" xfId="3344" xr:uid="{00000000-0005-0000-0000-0000F60C0000}"/>
    <cellStyle name="Total 2 4" xfId="3345" xr:uid="{00000000-0005-0000-0000-0000F70C0000}"/>
    <cellStyle name="Total 2 4 2" xfId="3346" xr:uid="{00000000-0005-0000-0000-0000F80C0000}"/>
    <cellStyle name="Total 2 5" xfId="3347" xr:uid="{00000000-0005-0000-0000-0000F90C0000}"/>
    <cellStyle name="Total 2 6" xfId="3348" xr:uid="{00000000-0005-0000-0000-0000FA0C0000}"/>
    <cellStyle name="Total 3" xfId="3349" xr:uid="{00000000-0005-0000-0000-0000FB0C0000}"/>
    <cellStyle name="Total 3 2" xfId="3350" xr:uid="{00000000-0005-0000-0000-0000FC0C0000}"/>
    <cellStyle name="Total 3 2 2" xfId="3351" xr:uid="{00000000-0005-0000-0000-0000FD0C0000}"/>
    <cellStyle name="Total 3 3" xfId="3352" xr:uid="{00000000-0005-0000-0000-0000FE0C0000}"/>
    <cellStyle name="Total 4" xfId="3353" xr:uid="{00000000-0005-0000-0000-0000FF0C0000}"/>
    <cellStyle name="Total 4 2" xfId="3354" xr:uid="{00000000-0005-0000-0000-0000000D0000}"/>
    <cellStyle name="Total 5" xfId="3355" xr:uid="{00000000-0005-0000-0000-0000010D0000}"/>
    <cellStyle name="Total 5 2" xfId="3356" xr:uid="{00000000-0005-0000-0000-0000020D0000}"/>
    <cellStyle name="Total 6" xfId="3357" xr:uid="{00000000-0005-0000-0000-0000030D0000}"/>
    <cellStyle name="Total 6 2" xfId="3358" xr:uid="{00000000-0005-0000-0000-0000040D0000}"/>
    <cellStyle name="Total 6 3" xfId="3359" xr:uid="{00000000-0005-0000-0000-0000050D0000}"/>
    <cellStyle name="Total 6 4" xfId="3360" xr:uid="{00000000-0005-0000-0000-0000060D0000}"/>
    <cellStyle name="Total 7" xfId="3361" xr:uid="{00000000-0005-0000-0000-0000070D0000}"/>
    <cellStyle name="Total 8" xfId="3335" xr:uid="{00000000-0005-0000-0000-0000080D0000}"/>
    <cellStyle name="update" xfId="346" xr:uid="{00000000-0005-0000-0000-0000090D0000}"/>
    <cellStyle name="Valuta (0)_344COMPU" xfId="347" xr:uid="{00000000-0005-0000-0000-00000A0D0000}"/>
    <cellStyle name="Valuta 10" xfId="3362" xr:uid="{00000000-0005-0000-0000-00000B0D0000}"/>
    <cellStyle name="Valuta 10 2" xfId="3363" xr:uid="{00000000-0005-0000-0000-00000C0D0000}"/>
    <cellStyle name="Valuta 10 2 2" xfId="3364" xr:uid="{00000000-0005-0000-0000-00000D0D0000}"/>
    <cellStyle name="Valuta 10 3" xfId="3365" xr:uid="{00000000-0005-0000-0000-00000E0D0000}"/>
    <cellStyle name="Valuta 10 3 2" xfId="3366" xr:uid="{00000000-0005-0000-0000-00000F0D0000}"/>
    <cellStyle name="Valuta 10 4" xfId="3367" xr:uid="{00000000-0005-0000-0000-0000100D0000}"/>
    <cellStyle name="Valuta 11 2" xfId="3368" xr:uid="{00000000-0005-0000-0000-0000110D0000}"/>
    <cellStyle name="Valuta 11 2 2" xfId="3369" xr:uid="{00000000-0005-0000-0000-0000120D0000}"/>
    <cellStyle name="Valuta 11 3" xfId="3370" xr:uid="{00000000-0005-0000-0000-0000130D0000}"/>
    <cellStyle name="Valuta 11 3 2" xfId="3371" xr:uid="{00000000-0005-0000-0000-0000140D0000}"/>
    <cellStyle name="Valuta 12 2" xfId="3372" xr:uid="{00000000-0005-0000-0000-0000150D0000}"/>
    <cellStyle name="Valuta 12 2 2" xfId="3373" xr:uid="{00000000-0005-0000-0000-0000160D0000}"/>
    <cellStyle name="Valuta 12 3" xfId="3374" xr:uid="{00000000-0005-0000-0000-0000170D0000}"/>
    <cellStyle name="Valuta 12 3 2" xfId="3375" xr:uid="{00000000-0005-0000-0000-0000180D0000}"/>
    <cellStyle name="Valuta 13 2" xfId="3376" xr:uid="{00000000-0005-0000-0000-0000190D0000}"/>
    <cellStyle name="Valuta 13 2 2" xfId="3377" xr:uid="{00000000-0005-0000-0000-00001A0D0000}"/>
    <cellStyle name="Valuta 13 3" xfId="3378" xr:uid="{00000000-0005-0000-0000-00001B0D0000}"/>
    <cellStyle name="Valuta 13 3 2" xfId="3379" xr:uid="{00000000-0005-0000-0000-00001C0D0000}"/>
    <cellStyle name="Valuta 15" xfId="3380" xr:uid="{00000000-0005-0000-0000-00001D0D0000}"/>
    <cellStyle name="Valuta 15 2" xfId="3381" xr:uid="{00000000-0005-0000-0000-00001E0D0000}"/>
    <cellStyle name="Valuta 19" xfId="3382" xr:uid="{00000000-0005-0000-0000-00001F0D0000}"/>
    <cellStyle name="Valuta 19 2" xfId="3383" xr:uid="{00000000-0005-0000-0000-0000200D0000}"/>
    <cellStyle name="Valuta 2" xfId="348" xr:uid="{00000000-0005-0000-0000-0000210D0000}"/>
    <cellStyle name="Valuta 2 1" xfId="3385" xr:uid="{00000000-0005-0000-0000-0000220D0000}"/>
    <cellStyle name="Valuta 2 2" xfId="349" xr:uid="{00000000-0005-0000-0000-0000230D0000}"/>
    <cellStyle name="Valuta 2 2 2" xfId="3387" xr:uid="{00000000-0005-0000-0000-0000240D0000}"/>
    <cellStyle name="Valuta 2 2 2 2" xfId="3388" xr:uid="{00000000-0005-0000-0000-0000250D0000}"/>
    <cellStyle name="Valuta 2 2 3" xfId="3389" xr:uid="{00000000-0005-0000-0000-0000260D0000}"/>
    <cellStyle name="Valuta 2 2 4" xfId="3386" xr:uid="{00000000-0005-0000-0000-0000270D0000}"/>
    <cellStyle name="Valuta 2 3" xfId="350" xr:uid="{00000000-0005-0000-0000-0000280D0000}"/>
    <cellStyle name="Valuta 2 3 2" xfId="3391" xr:uid="{00000000-0005-0000-0000-0000290D0000}"/>
    <cellStyle name="Valuta 2 3 3" xfId="3392" xr:uid="{00000000-0005-0000-0000-00002A0D0000}"/>
    <cellStyle name="Valuta 2 3 4" xfId="3390" xr:uid="{00000000-0005-0000-0000-00002B0D0000}"/>
    <cellStyle name="Valuta 2 4" xfId="3393" xr:uid="{00000000-0005-0000-0000-00002C0D0000}"/>
    <cellStyle name="Valuta 2 5" xfId="3394" xr:uid="{00000000-0005-0000-0000-00002D0D0000}"/>
    <cellStyle name="Valuta 2 6" xfId="3395" xr:uid="{00000000-0005-0000-0000-00002E0D0000}"/>
    <cellStyle name="Valuta 2 7" xfId="3396" xr:uid="{00000000-0005-0000-0000-00002F0D0000}"/>
    <cellStyle name="Valuta 2 7 2" xfId="3397" xr:uid="{00000000-0005-0000-0000-0000300D0000}"/>
    <cellStyle name="Valuta 2 8" xfId="3398" xr:uid="{00000000-0005-0000-0000-0000310D0000}"/>
    <cellStyle name="Valuta 2 9" xfId="3384" xr:uid="{00000000-0005-0000-0000-0000320D0000}"/>
    <cellStyle name="Valuta 3 2" xfId="3399" xr:uid="{00000000-0005-0000-0000-0000330D0000}"/>
    <cellStyle name="Valuta 3 2 2" xfId="3400" xr:uid="{00000000-0005-0000-0000-0000340D0000}"/>
    <cellStyle name="Valuta 3 3" xfId="3401" xr:uid="{00000000-0005-0000-0000-0000350D0000}"/>
    <cellStyle name="Valuta 3 3 2" xfId="3402" xr:uid="{00000000-0005-0000-0000-0000360D0000}"/>
    <cellStyle name="Valuta 3 4" xfId="3403" xr:uid="{00000000-0005-0000-0000-0000370D0000}"/>
    <cellStyle name="Valuta 3 4 2" xfId="3404" xr:uid="{00000000-0005-0000-0000-0000380D0000}"/>
    <cellStyle name="Valuta 3 5" xfId="3405" xr:uid="{00000000-0005-0000-0000-0000390D0000}"/>
    <cellStyle name="Valuta 3 5 2" xfId="3406" xr:uid="{00000000-0005-0000-0000-00003A0D0000}"/>
    <cellStyle name="Valuta 3 6" xfId="3407" xr:uid="{00000000-0005-0000-0000-00003B0D0000}"/>
    <cellStyle name="Valuta 3 6 2" xfId="3408" xr:uid="{00000000-0005-0000-0000-00003C0D0000}"/>
    <cellStyle name="Valuta 3 7" xfId="3409" xr:uid="{00000000-0005-0000-0000-00003D0D0000}"/>
    <cellStyle name="Valuta 3 7 2" xfId="3410" xr:uid="{00000000-0005-0000-0000-00003E0D0000}"/>
    <cellStyle name="Valuta 3 8" xfId="3411" xr:uid="{00000000-0005-0000-0000-00003F0D0000}"/>
    <cellStyle name="Valuta 3 8 2" xfId="3412" xr:uid="{00000000-0005-0000-0000-0000400D0000}"/>
    <cellStyle name="Vejica [0] 2" xfId="3413" xr:uid="{00000000-0005-0000-0000-0000410D0000}"/>
    <cellStyle name="Vejica [0] 2 2" xfId="3414" xr:uid="{00000000-0005-0000-0000-0000420D0000}"/>
    <cellStyle name="Vejica 10" xfId="3415" xr:uid="{00000000-0005-0000-0000-0000430D0000}"/>
    <cellStyle name="Vejica 10 2" xfId="3416" xr:uid="{00000000-0005-0000-0000-0000440D0000}"/>
    <cellStyle name="Vejica 10 2 2" xfId="3417" xr:uid="{00000000-0005-0000-0000-0000450D0000}"/>
    <cellStyle name="Vejica 10 3" xfId="3418" xr:uid="{00000000-0005-0000-0000-0000460D0000}"/>
    <cellStyle name="Vejica 10 3 2" xfId="3419" xr:uid="{00000000-0005-0000-0000-0000470D0000}"/>
    <cellStyle name="Vejica 10 4" xfId="3420" xr:uid="{00000000-0005-0000-0000-0000480D0000}"/>
    <cellStyle name="Vejica 11" xfId="3421" xr:uid="{00000000-0005-0000-0000-0000490D0000}"/>
    <cellStyle name="Vejica 11 2" xfId="3422" xr:uid="{00000000-0005-0000-0000-00004A0D0000}"/>
    <cellStyle name="Vejica 11 2 2" xfId="3423" xr:uid="{00000000-0005-0000-0000-00004B0D0000}"/>
    <cellStyle name="Vejica 11 3" xfId="3424" xr:uid="{00000000-0005-0000-0000-00004C0D0000}"/>
    <cellStyle name="Vejica 11 3 2" xfId="3425" xr:uid="{00000000-0005-0000-0000-00004D0D0000}"/>
    <cellStyle name="Vejica 11 4" xfId="3426" xr:uid="{00000000-0005-0000-0000-00004E0D0000}"/>
    <cellStyle name="Vejica 12" xfId="3427" xr:uid="{00000000-0005-0000-0000-00004F0D0000}"/>
    <cellStyle name="Vejica 12 2" xfId="3428" xr:uid="{00000000-0005-0000-0000-0000500D0000}"/>
    <cellStyle name="Vejica 12 2 2" xfId="3429" xr:uid="{00000000-0005-0000-0000-0000510D0000}"/>
    <cellStyle name="Vejica 12 3" xfId="3430" xr:uid="{00000000-0005-0000-0000-0000520D0000}"/>
    <cellStyle name="Vejica 12 3 2" xfId="3431" xr:uid="{00000000-0005-0000-0000-0000530D0000}"/>
    <cellStyle name="Vejica 12 4" xfId="3432" xr:uid="{00000000-0005-0000-0000-0000540D0000}"/>
    <cellStyle name="Vejica 13" xfId="3433" xr:uid="{00000000-0005-0000-0000-0000550D0000}"/>
    <cellStyle name="Vejica 13 2" xfId="3434" xr:uid="{00000000-0005-0000-0000-0000560D0000}"/>
    <cellStyle name="Vejica 13 2 2" xfId="3435" xr:uid="{00000000-0005-0000-0000-0000570D0000}"/>
    <cellStyle name="Vejica 13 3" xfId="3436" xr:uid="{00000000-0005-0000-0000-0000580D0000}"/>
    <cellStyle name="Vejica 13 3 2" xfId="3437" xr:uid="{00000000-0005-0000-0000-0000590D0000}"/>
    <cellStyle name="Vejica 13 4" xfId="3438" xr:uid="{00000000-0005-0000-0000-00005A0D0000}"/>
    <cellStyle name="Vejica 14" xfId="3439" xr:uid="{00000000-0005-0000-0000-00005B0D0000}"/>
    <cellStyle name="Vejica 14 2" xfId="3440" xr:uid="{00000000-0005-0000-0000-00005C0D0000}"/>
    <cellStyle name="Vejica 15" xfId="3441" xr:uid="{00000000-0005-0000-0000-00005D0D0000}"/>
    <cellStyle name="Vejica 15 2" xfId="3442" xr:uid="{00000000-0005-0000-0000-00005E0D0000}"/>
    <cellStyle name="Vejica 15 2 2" xfId="3443" xr:uid="{00000000-0005-0000-0000-00005F0D0000}"/>
    <cellStyle name="Vejica 15 3" xfId="3444" xr:uid="{00000000-0005-0000-0000-0000600D0000}"/>
    <cellStyle name="Vejica 16" xfId="3445" xr:uid="{00000000-0005-0000-0000-0000610D0000}"/>
    <cellStyle name="Vejica 16 2" xfId="3446" xr:uid="{00000000-0005-0000-0000-0000620D0000}"/>
    <cellStyle name="Vejica 17" xfId="3447" xr:uid="{00000000-0005-0000-0000-0000630D0000}"/>
    <cellStyle name="Vejica 17 2" xfId="3448" xr:uid="{00000000-0005-0000-0000-0000640D0000}"/>
    <cellStyle name="Vejica 17 2 2" xfId="3449" xr:uid="{00000000-0005-0000-0000-0000650D0000}"/>
    <cellStyle name="Vejica 17 2 2 2" xfId="3450" xr:uid="{00000000-0005-0000-0000-0000660D0000}"/>
    <cellStyle name="Vejica 17 2 3" xfId="3451" xr:uid="{00000000-0005-0000-0000-0000670D0000}"/>
    <cellStyle name="Vejica 17 3" xfId="3452" xr:uid="{00000000-0005-0000-0000-0000680D0000}"/>
    <cellStyle name="Vejica 17 3 2" xfId="3453" xr:uid="{00000000-0005-0000-0000-0000690D0000}"/>
    <cellStyle name="Vejica 17 4" xfId="3454" xr:uid="{00000000-0005-0000-0000-00006A0D0000}"/>
    <cellStyle name="Vejica 18" xfId="3455" xr:uid="{00000000-0005-0000-0000-00006B0D0000}"/>
    <cellStyle name="Vejica 18 2" xfId="3456" xr:uid="{00000000-0005-0000-0000-00006C0D0000}"/>
    <cellStyle name="Vejica 18 2 2" xfId="3457" xr:uid="{00000000-0005-0000-0000-00006D0D0000}"/>
    <cellStyle name="Vejica 18 2 2 2" xfId="3458" xr:uid="{00000000-0005-0000-0000-00006E0D0000}"/>
    <cellStyle name="Vejica 18 2 3" xfId="3459" xr:uid="{00000000-0005-0000-0000-00006F0D0000}"/>
    <cellStyle name="Vejica 18 3" xfId="3460" xr:uid="{00000000-0005-0000-0000-0000700D0000}"/>
    <cellStyle name="Vejica 18 3 2" xfId="3461" xr:uid="{00000000-0005-0000-0000-0000710D0000}"/>
    <cellStyle name="Vejica 18 4" xfId="3462" xr:uid="{00000000-0005-0000-0000-0000720D0000}"/>
    <cellStyle name="Vejica 19" xfId="3463" xr:uid="{00000000-0005-0000-0000-0000730D0000}"/>
    <cellStyle name="Vejica 19 2" xfId="3464" xr:uid="{00000000-0005-0000-0000-0000740D0000}"/>
    <cellStyle name="Vejica 19 2 2" xfId="3465" xr:uid="{00000000-0005-0000-0000-0000750D0000}"/>
    <cellStyle name="Vejica 19 2 2 2" xfId="3466" xr:uid="{00000000-0005-0000-0000-0000760D0000}"/>
    <cellStyle name="Vejica 19 2 3" xfId="3467" xr:uid="{00000000-0005-0000-0000-0000770D0000}"/>
    <cellStyle name="Vejica 19 3" xfId="3468" xr:uid="{00000000-0005-0000-0000-0000780D0000}"/>
    <cellStyle name="Vejica 19 3 2" xfId="3469" xr:uid="{00000000-0005-0000-0000-0000790D0000}"/>
    <cellStyle name="Vejica 19 4" xfId="3470" xr:uid="{00000000-0005-0000-0000-00007A0D0000}"/>
    <cellStyle name="Vejica 2" xfId="351" xr:uid="{00000000-0005-0000-0000-00007B0D0000}"/>
    <cellStyle name="Vejica 2 10" xfId="352" xr:uid="{00000000-0005-0000-0000-00007C0D0000}"/>
    <cellStyle name="Vejica 2 10 2" xfId="3473" xr:uid="{00000000-0005-0000-0000-00007D0D0000}"/>
    <cellStyle name="Vejica 2 10 2 2" xfId="3474" xr:uid="{00000000-0005-0000-0000-00007E0D0000}"/>
    <cellStyle name="Vejica 2 10 2 2 2" xfId="3475" xr:uid="{00000000-0005-0000-0000-00007F0D0000}"/>
    <cellStyle name="Vejica 2 10 2 3" xfId="3476" xr:uid="{00000000-0005-0000-0000-0000800D0000}"/>
    <cellStyle name="Vejica 2 10 3" xfId="3477" xr:uid="{00000000-0005-0000-0000-0000810D0000}"/>
    <cellStyle name="Vejica 2 10 3 2" xfId="3478" xr:uid="{00000000-0005-0000-0000-0000820D0000}"/>
    <cellStyle name="Vejica 2 10 3 2 2" xfId="3479" xr:uid="{00000000-0005-0000-0000-0000830D0000}"/>
    <cellStyle name="Vejica 2 10 3 3" xfId="3480" xr:uid="{00000000-0005-0000-0000-0000840D0000}"/>
    <cellStyle name="Vejica 2 10 4" xfId="3481" xr:uid="{00000000-0005-0000-0000-0000850D0000}"/>
    <cellStyle name="Vejica 2 10 4 2" xfId="3482" xr:uid="{00000000-0005-0000-0000-0000860D0000}"/>
    <cellStyle name="Vejica 2 10 4 2 2" xfId="3483" xr:uid="{00000000-0005-0000-0000-0000870D0000}"/>
    <cellStyle name="Vejica 2 10 4 3" xfId="3484" xr:uid="{00000000-0005-0000-0000-0000880D0000}"/>
    <cellStyle name="Vejica 2 10 5" xfId="3485" xr:uid="{00000000-0005-0000-0000-0000890D0000}"/>
    <cellStyle name="Vejica 2 10 5 2" xfId="3486" xr:uid="{00000000-0005-0000-0000-00008A0D0000}"/>
    <cellStyle name="Vejica 2 10 6" xfId="3487" xr:uid="{00000000-0005-0000-0000-00008B0D0000}"/>
    <cellStyle name="Vejica 2 10 7" xfId="3472" xr:uid="{00000000-0005-0000-0000-00008C0D0000}"/>
    <cellStyle name="Vejica 2 11" xfId="353" xr:uid="{00000000-0005-0000-0000-00008D0D0000}"/>
    <cellStyle name="Vejica 2 11 2" xfId="3489" xr:uid="{00000000-0005-0000-0000-00008E0D0000}"/>
    <cellStyle name="Vejica 2 11 2 2" xfId="3490" xr:uid="{00000000-0005-0000-0000-00008F0D0000}"/>
    <cellStyle name="Vejica 2 11 3" xfId="3491" xr:uid="{00000000-0005-0000-0000-0000900D0000}"/>
    <cellStyle name="Vejica 2 11 4" xfId="3488" xr:uid="{00000000-0005-0000-0000-0000910D0000}"/>
    <cellStyle name="Vejica 2 12" xfId="354" xr:uid="{00000000-0005-0000-0000-0000920D0000}"/>
    <cellStyle name="Vejica 2 12 2" xfId="3493" xr:uid="{00000000-0005-0000-0000-0000930D0000}"/>
    <cellStyle name="Vejica 2 12 2 2" xfId="3494" xr:uid="{00000000-0005-0000-0000-0000940D0000}"/>
    <cellStyle name="Vejica 2 12 3" xfId="3495" xr:uid="{00000000-0005-0000-0000-0000950D0000}"/>
    <cellStyle name="Vejica 2 12 4" xfId="3492" xr:uid="{00000000-0005-0000-0000-0000960D0000}"/>
    <cellStyle name="Vejica 2 13" xfId="355" xr:uid="{00000000-0005-0000-0000-0000970D0000}"/>
    <cellStyle name="Vejica 2 13 2" xfId="3497" xr:uid="{00000000-0005-0000-0000-0000980D0000}"/>
    <cellStyle name="Vejica 2 13 2 2" xfId="3498" xr:uid="{00000000-0005-0000-0000-0000990D0000}"/>
    <cellStyle name="Vejica 2 13 3" xfId="3499" xr:uid="{00000000-0005-0000-0000-00009A0D0000}"/>
    <cellStyle name="Vejica 2 13 4" xfId="3496" xr:uid="{00000000-0005-0000-0000-00009B0D0000}"/>
    <cellStyle name="Vejica 2 14" xfId="356" xr:uid="{00000000-0005-0000-0000-00009C0D0000}"/>
    <cellStyle name="Vejica 2 14 2" xfId="3500" xr:uid="{00000000-0005-0000-0000-00009D0D0000}"/>
    <cellStyle name="Vejica 2 15" xfId="357" xr:uid="{00000000-0005-0000-0000-00009E0D0000}"/>
    <cellStyle name="Vejica 2 15 2" xfId="358" xr:uid="{00000000-0005-0000-0000-00009F0D0000}"/>
    <cellStyle name="Vejica 2 15 3" xfId="3501" xr:uid="{00000000-0005-0000-0000-0000A00D0000}"/>
    <cellStyle name="Vejica 2 16" xfId="359" xr:uid="{00000000-0005-0000-0000-0000A10D0000}"/>
    <cellStyle name="Vejica 2 16 2" xfId="360" xr:uid="{00000000-0005-0000-0000-0000A20D0000}"/>
    <cellStyle name="Vejica 2 17" xfId="361" xr:uid="{00000000-0005-0000-0000-0000A30D0000}"/>
    <cellStyle name="Vejica 2 18" xfId="362" xr:uid="{00000000-0005-0000-0000-0000A40D0000}"/>
    <cellStyle name="Vejica 2 18 2" xfId="363" xr:uid="{00000000-0005-0000-0000-0000A50D0000}"/>
    <cellStyle name="Vejica 2 19" xfId="364" xr:uid="{00000000-0005-0000-0000-0000A60D0000}"/>
    <cellStyle name="Vejica 2 2" xfId="365" xr:uid="{00000000-0005-0000-0000-0000A70D0000}"/>
    <cellStyle name="Vejica 2 2 2" xfId="3503" xr:uid="{00000000-0005-0000-0000-0000A80D0000}"/>
    <cellStyle name="Vejica 2 2 2 2" xfId="3504" xr:uid="{00000000-0005-0000-0000-0000A90D0000}"/>
    <cellStyle name="Vejica 2 2 2 2 2" xfId="3505" xr:uid="{00000000-0005-0000-0000-0000AA0D0000}"/>
    <cellStyle name="Vejica 2 2 2 2 2 2" xfId="3506" xr:uid="{00000000-0005-0000-0000-0000AB0D0000}"/>
    <cellStyle name="Vejica 2 2 2 2 2 2 2" xfId="3507" xr:uid="{00000000-0005-0000-0000-0000AC0D0000}"/>
    <cellStyle name="Vejica 2 2 2 2 2 3" xfId="3508" xr:uid="{00000000-0005-0000-0000-0000AD0D0000}"/>
    <cellStyle name="Vejica 2 2 2 2 3" xfId="3509" xr:uid="{00000000-0005-0000-0000-0000AE0D0000}"/>
    <cellStyle name="Vejica 2 2 2 2 3 2" xfId="3510" xr:uid="{00000000-0005-0000-0000-0000AF0D0000}"/>
    <cellStyle name="Vejica 2 2 2 2 4" xfId="3511" xr:uid="{00000000-0005-0000-0000-0000B00D0000}"/>
    <cellStyle name="Vejica 2 2 2 3" xfId="3512" xr:uid="{00000000-0005-0000-0000-0000B10D0000}"/>
    <cellStyle name="Vejica 2 2 2 3 2" xfId="3513" xr:uid="{00000000-0005-0000-0000-0000B20D0000}"/>
    <cellStyle name="Vejica 2 2 2 3 2 2" xfId="3514" xr:uid="{00000000-0005-0000-0000-0000B30D0000}"/>
    <cellStyle name="Vejica 2 2 2 3 2 2 2" xfId="3515" xr:uid="{00000000-0005-0000-0000-0000B40D0000}"/>
    <cellStyle name="Vejica 2 2 2 3 2 3" xfId="3516" xr:uid="{00000000-0005-0000-0000-0000B50D0000}"/>
    <cellStyle name="Vejica 2 2 2 3 3" xfId="3517" xr:uid="{00000000-0005-0000-0000-0000B60D0000}"/>
    <cellStyle name="Vejica 2 2 2 3 3 2" xfId="3518" xr:uid="{00000000-0005-0000-0000-0000B70D0000}"/>
    <cellStyle name="Vejica 2 2 2 3 4" xfId="3519" xr:uid="{00000000-0005-0000-0000-0000B80D0000}"/>
    <cellStyle name="Vejica 2 2 2 4" xfId="3520" xr:uid="{00000000-0005-0000-0000-0000B90D0000}"/>
    <cellStyle name="Vejica 2 2 2 4 2" xfId="3521" xr:uid="{00000000-0005-0000-0000-0000BA0D0000}"/>
    <cellStyle name="Vejica 2 2 2 4 2 2" xfId="3522" xr:uid="{00000000-0005-0000-0000-0000BB0D0000}"/>
    <cellStyle name="Vejica 2 2 2 4 3" xfId="3523" xr:uid="{00000000-0005-0000-0000-0000BC0D0000}"/>
    <cellStyle name="Vejica 2 2 2 5" xfId="3524" xr:uid="{00000000-0005-0000-0000-0000BD0D0000}"/>
    <cellStyle name="Vejica 2 2 2 5 2" xfId="3525" xr:uid="{00000000-0005-0000-0000-0000BE0D0000}"/>
    <cellStyle name="Vejica 2 2 2 6" xfId="3526" xr:uid="{00000000-0005-0000-0000-0000BF0D0000}"/>
    <cellStyle name="Vejica 2 2 3" xfId="3527" xr:uid="{00000000-0005-0000-0000-0000C00D0000}"/>
    <cellStyle name="Vejica 2 2 4" xfId="3502" xr:uid="{00000000-0005-0000-0000-0000C10D0000}"/>
    <cellStyle name="Vejica 2 20" xfId="366" xr:uid="{00000000-0005-0000-0000-0000C20D0000}"/>
    <cellStyle name="Vejica 2 21" xfId="367" xr:uid="{00000000-0005-0000-0000-0000C30D0000}"/>
    <cellStyle name="Vejica 2 22" xfId="3471" xr:uid="{00000000-0005-0000-0000-0000C40D0000}"/>
    <cellStyle name="Vejica 2 23" xfId="3920" xr:uid="{604D8004-D681-4BAC-BBD6-D95E800AFC46}"/>
    <cellStyle name="Vejica 2 3" xfId="368" xr:uid="{00000000-0005-0000-0000-0000C50D0000}"/>
    <cellStyle name="Vejica 2 3 2" xfId="3529" xr:uid="{00000000-0005-0000-0000-0000C60D0000}"/>
    <cellStyle name="Vejica 2 3 2 2" xfId="3530" xr:uid="{00000000-0005-0000-0000-0000C70D0000}"/>
    <cellStyle name="Vejica 2 3 3" xfId="3531" xr:uid="{00000000-0005-0000-0000-0000C80D0000}"/>
    <cellStyle name="Vejica 2 3 3 2" xfId="3532" xr:uid="{00000000-0005-0000-0000-0000C90D0000}"/>
    <cellStyle name="Vejica 2 3 3 2 2" xfId="3533" xr:uid="{00000000-0005-0000-0000-0000CA0D0000}"/>
    <cellStyle name="Vejica 2 3 3 2 2 2" xfId="3534" xr:uid="{00000000-0005-0000-0000-0000CB0D0000}"/>
    <cellStyle name="Vejica 2 3 3 2 3" xfId="3535" xr:uid="{00000000-0005-0000-0000-0000CC0D0000}"/>
    <cellStyle name="Vejica 2 3 3 3" xfId="3536" xr:uid="{00000000-0005-0000-0000-0000CD0D0000}"/>
    <cellStyle name="Vejica 2 3 3 3 2" xfId="3537" xr:uid="{00000000-0005-0000-0000-0000CE0D0000}"/>
    <cellStyle name="Vejica 2 3 3 4" xfId="3538" xr:uid="{00000000-0005-0000-0000-0000CF0D0000}"/>
    <cellStyle name="Vejica 2 3 4" xfId="3539" xr:uid="{00000000-0005-0000-0000-0000D00D0000}"/>
    <cellStyle name="Vejica 2 3 4 2" xfId="3540" xr:uid="{00000000-0005-0000-0000-0000D10D0000}"/>
    <cellStyle name="Vejica 2 3 4 2 2" xfId="3541" xr:uid="{00000000-0005-0000-0000-0000D20D0000}"/>
    <cellStyle name="Vejica 2 3 4 2 2 2" xfId="3542" xr:uid="{00000000-0005-0000-0000-0000D30D0000}"/>
    <cellStyle name="Vejica 2 3 4 2 3" xfId="3543" xr:uid="{00000000-0005-0000-0000-0000D40D0000}"/>
    <cellStyle name="Vejica 2 3 4 3" xfId="3544" xr:uid="{00000000-0005-0000-0000-0000D50D0000}"/>
    <cellStyle name="Vejica 2 3 4 3 2" xfId="3545" xr:uid="{00000000-0005-0000-0000-0000D60D0000}"/>
    <cellStyle name="Vejica 2 3 4 4" xfId="3546" xr:uid="{00000000-0005-0000-0000-0000D70D0000}"/>
    <cellStyle name="Vejica 2 3 5" xfId="3547" xr:uid="{00000000-0005-0000-0000-0000D80D0000}"/>
    <cellStyle name="Vejica 2 3 5 2" xfId="3548" xr:uid="{00000000-0005-0000-0000-0000D90D0000}"/>
    <cellStyle name="Vejica 2 3 5 2 2" xfId="3549" xr:uid="{00000000-0005-0000-0000-0000DA0D0000}"/>
    <cellStyle name="Vejica 2 3 5 3" xfId="3550" xr:uid="{00000000-0005-0000-0000-0000DB0D0000}"/>
    <cellStyle name="Vejica 2 3 6" xfId="3551" xr:uid="{00000000-0005-0000-0000-0000DC0D0000}"/>
    <cellStyle name="Vejica 2 3 6 2" xfId="3552" xr:uid="{00000000-0005-0000-0000-0000DD0D0000}"/>
    <cellStyle name="Vejica 2 3 7" xfId="3553" xr:uid="{00000000-0005-0000-0000-0000DE0D0000}"/>
    <cellStyle name="Vejica 2 3 8" xfId="3528" xr:uid="{00000000-0005-0000-0000-0000DF0D0000}"/>
    <cellStyle name="Vejica 2 4" xfId="369" xr:uid="{00000000-0005-0000-0000-0000E00D0000}"/>
    <cellStyle name="Vejica 2 4 2" xfId="3555" xr:uid="{00000000-0005-0000-0000-0000E10D0000}"/>
    <cellStyle name="Vejica 2 4 2 2" xfId="3556" xr:uid="{00000000-0005-0000-0000-0000E20D0000}"/>
    <cellStyle name="Vejica 2 4 2 2 2" xfId="3557" xr:uid="{00000000-0005-0000-0000-0000E30D0000}"/>
    <cellStyle name="Vejica 2 4 2 2 2 2" xfId="3558" xr:uid="{00000000-0005-0000-0000-0000E40D0000}"/>
    <cellStyle name="Vejica 2 4 2 2 3" xfId="3559" xr:uid="{00000000-0005-0000-0000-0000E50D0000}"/>
    <cellStyle name="Vejica 2 4 2 3" xfId="3560" xr:uid="{00000000-0005-0000-0000-0000E60D0000}"/>
    <cellStyle name="Vejica 2 4 2 3 2" xfId="3561" xr:uid="{00000000-0005-0000-0000-0000E70D0000}"/>
    <cellStyle name="Vejica 2 4 2 4" xfId="3562" xr:uid="{00000000-0005-0000-0000-0000E80D0000}"/>
    <cellStyle name="Vejica 2 4 3" xfId="3563" xr:uid="{00000000-0005-0000-0000-0000E90D0000}"/>
    <cellStyle name="Vejica 2 4 3 2" xfId="3564" xr:uid="{00000000-0005-0000-0000-0000EA0D0000}"/>
    <cellStyle name="Vejica 2 4 3 2 2" xfId="3565" xr:uid="{00000000-0005-0000-0000-0000EB0D0000}"/>
    <cellStyle name="Vejica 2 4 3 2 2 2" xfId="3566" xr:uid="{00000000-0005-0000-0000-0000EC0D0000}"/>
    <cellStyle name="Vejica 2 4 3 2 3" xfId="3567" xr:uid="{00000000-0005-0000-0000-0000ED0D0000}"/>
    <cellStyle name="Vejica 2 4 3 3" xfId="3568" xr:uid="{00000000-0005-0000-0000-0000EE0D0000}"/>
    <cellStyle name="Vejica 2 4 3 3 2" xfId="3569" xr:uid="{00000000-0005-0000-0000-0000EF0D0000}"/>
    <cellStyle name="Vejica 2 4 3 4" xfId="3570" xr:uid="{00000000-0005-0000-0000-0000F00D0000}"/>
    <cellStyle name="Vejica 2 4 4" xfId="3571" xr:uid="{00000000-0005-0000-0000-0000F10D0000}"/>
    <cellStyle name="Vejica 2 4 4 2" xfId="3572" xr:uid="{00000000-0005-0000-0000-0000F20D0000}"/>
    <cellStyle name="Vejica 2 4 4 2 2" xfId="3573" xr:uid="{00000000-0005-0000-0000-0000F30D0000}"/>
    <cellStyle name="Vejica 2 4 4 3" xfId="3574" xr:uid="{00000000-0005-0000-0000-0000F40D0000}"/>
    <cellStyle name="Vejica 2 4 5" xfId="3575" xr:uid="{00000000-0005-0000-0000-0000F50D0000}"/>
    <cellStyle name="Vejica 2 4 5 2" xfId="3576" xr:uid="{00000000-0005-0000-0000-0000F60D0000}"/>
    <cellStyle name="Vejica 2 4 6" xfId="3577" xr:uid="{00000000-0005-0000-0000-0000F70D0000}"/>
    <cellStyle name="Vejica 2 4 7" xfId="3554" xr:uid="{00000000-0005-0000-0000-0000F80D0000}"/>
    <cellStyle name="Vejica 2 5" xfId="370" xr:uid="{00000000-0005-0000-0000-0000F90D0000}"/>
    <cellStyle name="Vejica 2 5 2" xfId="3579" xr:uid="{00000000-0005-0000-0000-0000FA0D0000}"/>
    <cellStyle name="Vejica 2 5 2 2" xfId="3580" xr:uid="{00000000-0005-0000-0000-0000FB0D0000}"/>
    <cellStyle name="Vejica 2 5 2 2 2" xfId="3581" xr:uid="{00000000-0005-0000-0000-0000FC0D0000}"/>
    <cellStyle name="Vejica 2 5 2 2 2 2" xfId="3582" xr:uid="{00000000-0005-0000-0000-0000FD0D0000}"/>
    <cellStyle name="Vejica 2 5 2 2 3" xfId="3583" xr:uid="{00000000-0005-0000-0000-0000FE0D0000}"/>
    <cellStyle name="Vejica 2 5 2 3" xfId="3584" xr:uid="{00000000-0005-0000-0000-0000FF0D0000}"/>
    <cellStyle name="Vejica 2 5 2 3 2" xfId="3585" xr:uid="{00000000-0005-0000-0000-0000000E0000}"/>
    <cellStyle name="Vejica 2 5 2 4" xfId="3586" xr:uid="{00000000-0005-0000-0000-0000010E0000}"/>
    <cellStyle name="Vejica 2 5 3" xfId="3587" xr:uid="{00000000-0005-0000-0000-0000020E0000}"/>
    <cellStyle name="Vejica 2 5 3 2" xfId="3588" xr:uid="{00000000-0005-0000-0000-0000030E0000}"/>
    <cellStyle name="Vejica 2 5 3 2 2" xfId="3589" xr:uid="{00000000-0005-0000-0000-0000040E0000}"/>
    <cellStyle name="Vejica 2 5 3 2 2 2" xfId="3590" xr:uid="{00000000-0005-0000-0000-0000050E0000}"/>
    <cellStyle name="Vejica 2 5 3 2 3" xfId="3591" xr:uid="{00000000-0005-0000-0000-0000060E0000}"/>
    <cellStyle name="Vejica 2 5 3 3" xfId="3592" xr:uid="{00000000-0005-0000-0000-0000070E0000}"/>
    <cellStyle name="Vejica 2 5 3 3 2" xfId="3593" xr:uid="{00000000-0005-0000-0000-0000080E0000}"/>
    <cellStyle name="Vejica 2 5 3 4" xfId="3594" xr:uid="{00000000-0005-0000-0000-0000090E0000}"/>
    <cellStyle name="Vejica 2 5 4" xfId="3595" xr:uid="{00000000-0005-0000-0000-00000A0E0000}"/>
    <cellStyle name="Vejica 2 5 4 2" xfId="3596" xr:uid="{00000000-0005-0000-0000-00000B0E0000}"/>
    <cellStyle name="Vejica 2 5 4 2 2" xfId="3597" xr:uid="{00000000-0005-0000-0000-00000C0E0000}"/>
    <cellStyle name="Vejica 2 5 4 3" xfId="3598" xr:uid="{00000000-0005-0000-0000-00000D0E0000}"/>
    <cellStyle name="Vejica 2 5 5" xfId="3599" xr:uid="{00000000-0005-0000-0000-00000E0E0000}"/>
    <cellStyle name="Vejica 2 5 5 2" xfId="3600" xr:uid="{00000000-0005-0000-0000-00000F0E0000}"/>
    <cellStyle name="Vejica 2 5 6" xfId="3601" xr:uid="{00000000-0005-0000-0000-0000100E0000}"/>
    <cellStyle name="Vejica 2 5 7" xfId="3578" xr:uid="{00000000-0005-0000-0000-0000110E0000}"/>
    <cellStyle name="Vejica 2 6" xfId="371" xr:uid="{00000000-0005-0000-0000-0000120E0000}"/>
    <cellStyle name="Vejica 2 6 2" xfId="3603" xr:uid="{00000000-0005-0000-0000-0000130E0000}"/>
    <cellStyle name="Vejica 2 6 2 2" xfId="3604" xr:uid="{00000000-0005-0000-0000-0000140E0000}"/>
    <cellStyle name="Vejica 2 6 2 2 2" xfId="3605" xr:uid="{00000000-0005-0000-0000-0000150E0000}"/>
    <cellStyle name="Vejica 2 6 2 2 2 2" xfId="3606" xr:uid="{00000000-0005-0000-0000-0000160E0000}"/>
    <cellStyle name="Vejica 2 6 2 2 3" xfId="3607" xr:uid="{00000000-0005-0000-0000-0000170E0000}"/>
    <cellStyle name="Vejica 2 6 2 3" xfId="3608" xr:uid="{00000000-0005-0000-0000-0000180E0000}"/>
    <cellStyle name="Vejica 2 6 2 3 2" xfId="3609" xr:uid="{00000000-0005-0000-0000-0000190E0000}"/>
    <cellStyle name="Vejica 2 6 2 4" xfId="3610" xr:uid="{00000000-0005-0000-0000-00001A0E0000}"/>
    <cellStyle name="Vejica 2 6 3" xfId="3611" xr:uid="{00000000-0005-0000-0000-00001B0E0000}"/>
    <cellStyle name="Vejica 2 6 3 2" xfId="3612" xr:uid="{00000000-0005-0000-0000-00001C0E0000}"/>
    <cellStyle name="Vejica 2 6 3 2 2" xfId="3613" xr:uid="{00000000-0005-0000-0000-00001D0E0000}"/>
    <cellStyle name="Vejica 2 6 3 2 2 2" xfId="3614" xr:uid="{00000000-0005-0000-0000-00001E0E0000}"/>
    <cellStyle name="Vejica 2 6 3 2 3" xfId="3615" xr:uid="{00000000-0005-0000-0000-00001F0E0000}"/>
    <cellStyle name="Vejica 2 6 3 3" xfId="3616" xr:uid="{00000000-0005-0000-0000-0000200E0000}"/>
    <cellStyle name="Vejica 2 6 3 3 2" xfId="3617" xr:uid="{00000000-0005-0000-0000-0000210E0000}"/>
    <cellStyle name="Vejica 2 6 3 4" xfId="3618" xr:uid="{00000000-0005-0000-0000-0000220E0000}"/>
    <cellStyle name="Vejica 2 6 4" xfId="3619" xr:uid="{00000000-0005-0000-0000-0000230E0000}"/>
    <cellStyle name="Vejica 2 6 4 2" xfId="3620" xr:uid="{00000000-0005-0000-0000-0000240E0000}"/>
    <cellStyle name="Vejica 2 6 4 2 2" xfId="3621" xr:uid="{00000000-0005-0000-0000-0000250E0000}"/>
    <cellStyle name="Vejica 2 6 4 3" xfId="3622" xr:uid="{00000000-0005-0000-0000-0000260E0000}"/>
    <cellStyle name="Vejica 2 6 5" xfId="3623" xr:uid="{00000000-0005-0000-0000-0000270E0000}"/>
    <cellStyle name="Vejica 2 6 5 2" xfId="3624" xr:uid="{00000000-0005-0000-0000-0000280E0000}"/>
    <cellStyle name="Vejica 2 6 6" xfId="3625" xr:uid="{00000000-0005-0000-0000-0000290E0000}"/>
    <cellStyle name="Vejica 2 6 7" xfId="3602" xr:uid="{00000000-0005-0000-0000-00002A0E0000}"/>
    <cellStyle name="Vejica 2 7" xfId="372" xr:uid="{00000000-0005-0000-0000-00002B0E0000}"/>
    <cellStyle name="Vejica 2 7 2" xfId="3627" xr:uid="{00000000-0005-0000-0000-00002C0E0000}"/>
    <cellStyle name="Vejica 2 7 2 2" xfId="3628" xr:uid="{00000000-0005-0000-0000-00002D0E0000}"/>
    <cellStyle name="Vejica 2 7 2 2 2" xfId="3629" xr:uid="{00000000-0005-0000-0000-00002E0E0000}"/>
    <cellStyle name="Vejica 2 7 2 2 2 2" xfId="3630" xr:uid="{00000000-0005-0000-0000-00002F0E0000}"/>
    <cellStyle name="Vejica 2 7 2 2 3" xfId="3631" xr:uid="{00000000-0005-0000-0000-0000300E0000}"/>
    <cellStyle name="Vejica 2 7 2 3" xfId="3632" xr:uid="{00000000-0005-0000-0000-0000310E0000}"/>
    <cellStyle name="Vejica 2 7 2 3 2" xfId="3633" xr:uid="{00000000-0005-0000-0000-0000320E0000}"/>
    <cellStyle name="Vejica 2 7 2 4" xfId="3634" xr:uid="{00000000-0005-0000-0000-0000330E0000}"/>
    <cellStyle name="Vejica 2 7 3" xfId="3635" xr:uid="{00000000-0005-0000-0000-0000340E0000}"/>
    <cellStyle name="Vejica 2 7 3 2" xfId="3636" xr:uid="{00000000-0005-0000-0000-0000350E0000}"/>
    <cellStyle name="Vejica 2 7 3 2 2" xfId="3637" xr:uid="{00000000-0005-0000-0000-0000360E0000}"/>
    <cellStyle name="Vejica 2 7 3 2 2 2" xfId="3638" xr:uid="{00000000-0005-0000-0000-0000370E0000}"/>
    <cellStyle name="Vejica 2 7 3 2 3" xfId="3639" xr:uid="{00000000-0005-0000-0000-0000380E0000}"/>
    <cellStyle name="Vejica 2 7 3 3" xfId="3640" xr:uid="{00000000-0005-0000-0000-0000390E0000}"/>
    <cellStyle name="Vejica 2 7 3 3 2" xfId="3641" xr:uid="{00000000-0005-0000-0000-00003A0E0000}"/>
    <cellStyle name="Vejica 2 7 3 4" xfId="3642" xr:uid="{00000000-0005-0000-0000-00003B0E0000}"/>
    <cellStyle name="Vejica 2 7 4" xfId="3643" xr:uid="{00000000-0005-0000-0000-00003C0E0000}"/>
    <cellStyle name="Vejica 2 7 4 2" xfId="3644" xr:uid="{00000000-0005-0000-0000-00003D0E0000}"/>
    <cellStyle name="Vejica 2 7 4 2 2" xfId="3645" xr:uid="{00000000-0005-0000-0000-00003E0E0000}"/>
    <cellStyle name="Vejica 2 7 4 3" xfId="3646" xr:uid="{00000000-0005-0000-0000-00003F0E0000}"/>
    <cellStyle name="Vejica 2 7 5" xfId="3647" xr:uid="{00000000-0005-0000-0000-0000400E0000}"/>
    <cellStyle name="Vejica 2 7 5 2" xfId="3648" xr:uid="{00000000-0005-0000-0000-0000410E0000}"/>
    <cellStyle name="Vejica 2 7 6" xfId="3649" xr:uid="{00000000-0005-0000-0000-0000420E0000}"/>
    <cellStyle name="Vejica 2 7 7" xfId="3626" xr:uid="{00000000-0005-0000-0000-0000430E0000}"/>
    <cellStyle name="Vejica 2 8" xfId="373" xr:uid="{00000000-0005-0000-0000-0000440E0000}"/>
    <cellStyle name="Vejica 2 8 2" xfId="3651" xr:uid="{00000000-0005-0000-0000-0000450E0000}"/>
    <cellStyle name="Vejica 2 8 2 2" xfId="3652" xr:uid="{00000000-0005-0000-0000-0000460E0000}"/>
    <cellStyle name="Vejica 2 8 2 2 2" xfId="3653" xr:uid="{00000000-0005-0000-0000-0000470E0000}"/>
    <cellStyle name="Vejica 2 8 2 2 2 2" xfId="3654" xr:uid="{00000000-0005-0000-0000-0000480E0000}"/>
    <cellStyle name="Vejica 2 8 2 2 3" xfId="3655" xr:uid="{00000000-0005-0000-0000-0000490E0000}"/>
    <cellStyle name="Vejica 2 8 2 3" xfId="3656" xr:uid="{00000000-0005-0000-0000-00004A0E0000}"/>
    <cellStyle name="Vejica 2 8 2 3 2" xfId="3657" xr:uid="{00000000-0005-0000-0000-00004B0E0000}"/>
    <cellStyle name="Vejica 2 8 2 4" xfId="3658" xr:uid="{00000000-0005-0000-0000-00004C0E0000}"/>
    <cellStyle name="Vejica 2 8 3" xfId="3659" xr:uid="{00000000-0005-0000-0000-00004D0E0000}"/>
    <cellStyle name="Vejica 2 8 3 2" xfId="3660" xr:uid="{00000000-0005-0000-0000-00004E0E0000}"/>
    <cellStyle name="Vejica 2 8 3 2 2" xfId="3661" xr:uid="{00000000-0005-0000-0000-00004F0E0000}"/>
    <cellStyle name="Vejica 2 8 3 2 2 2" xfId="3662" xr:uid="{00000000-0005-0000-0000-0000500E0000}"/>
    <cellStyle name="Vejica 2 8 3 2 3" xfId="3663" xr:uid="{00000000-0005-0000-0000-0000510E0000}"/>
    <cellStyle name="Vejica 2 8 3 3" xfId="3664" xr:uid="{00000000-0005-0000-0000-0000520E0000}"/>
    <cellStyle name="Vejica 2 8 3 3 2" xfId="3665" xr:uid="{00000000-0005-0000-0000-0000530E0000}"/>
    <cellStyle name="Vejica 2 8 3 4" xfId="3666" xr:uid="{00000000-0005-0000-0000-0000540E0000}"/>
    <cellStyle name="Vejica 2 8 4" xfId="3667" xr:uid="{00000000-0005-0000-0000-0000550E0000}"/>
    <cellStyle name="Vejica 2 8 4 2" xfId="3668" xr:uid="{00000000-0005-0000-0000-0000560E0000}"/>
    <cellStyle name="Vejica 2 8 4 2 2" xfId="3669" xr:uid="{00000000-0005-0000-0000-0000570E0000}"/>
    <cellStyle name="Vejica 2 8 4 3" xfId="3670" xr:uid="{00000000-0005-0000-0000-0000580E0000}"/>
    <cellStyle name="Vejica 2 8 5" xfId="3671" xr:uid="{00000000-0005-0000-0000-0000590E0000}"/>
    <cellStyle name="Vejica 2 8 5 2" xfId="3672" xr:uid="{00000000-0005-0000-0000-00005A0E0000}"/>
    <cellStyle name="Vejica 2 8 5 2 2" xfId="3673" xr:uid="{00000000-0005-0000-0000-00005B0E0000}"/>
    <cellStyle name="Vejica 2 8 5 3" xfId="3674" xr:uid="{00000000-0005-0000-0000-00005C0E0000}"/>
    <cellStyle name="Vejica 2 8 6" xfId="3675" xr:uid="{00000000-0005-0000-0000-00005D0E0000}"/>
    <cellStyle name="Vejica 2 8 6 2" xfId="3676" xr:uid="{00000000-0005-0000-0000-00005E0E0000}"/>
    <cellStyle name="Vejica 2 8 7" xfId="3677" xr:uid="{00000000-0005-0000-0000-00005F0E0000}"/>
    <cellStyle name="Vejica 2 8 8" xfId="3650" xr:uid="{00000000-0005-0000-0000-0000600E0000}"/>
    <cellStyle name="Vejica 2 9" xfId="374" xr:uid="{00000000-0005-0000-0000-0000610E0000}"/>
    <cellStyle name="Vejica 2 9 2" xfId="3679" xr:uid="{00000000-0005-0000-0000-0000620E0000}"/>
    <cellStyle name="Vejica 2 9 2 2" xfId="3680" xr:uid="{00000000-0005-0000-0000-0000630E0000}"/>
    <cellStyle name="Vejica 2 9 2 2 2" xfId="3681" xr:uid="{00000000-0005-0000-0000-0000640E0000}"/>
    <cellStyle name="Vejica 2 9 2 3" xfId="3682" xr:uid="{00000000-0005-0000-0000-0000650E0000}"/>
    <cellStyle name="Vejica 2 9 3" xfId="3683" xr:uid="{00000000-0005-0000-0000-0000660E0000}"/>
    <cellStyle name="Vejica 2 9 3 2" xfId="3684" xr:uid="{00000000-0005-0000-0000-0000670E0000}"/>
    <cellStyle name="Vejica 2 9 3 2 2" xfId="3685" xr:uid="{00000000-0005-0000-0000-0000680E0000}"/>
    <cellStyle name="Vejica 2 9 3 3" xfId="3686" xr:uid="{00000000-0005-0000-0000-0000690E0000}"/>
    <cellStyle name="Vejica 2 9 4" xfId="3687" xr:uid="{00000000-0005-0000-0000-00006A0E0000}"/>
    <cellStyle name="Vejica 2 9 4 2" xfId="3688" xr:uid="{00000000-0005-0000-0000-00006B0E0000}"/>
    <cellStyle name="Vejica 2 9 4 2 2" xfId="3689" xr:uid="{00000000-0005-0000-0000-00006C0E0000}"/>
    <cellStyle name="Vejica 2 9 4 3" xfId="3690" xr:uid="{00000000-0005-0000-0000-00006D0E0000}"/>
    <cellStyle name="Vejica 2 9 5" xfId="3691" xr:uid="{00000000-0005-0000-0000-00006E0E0000}"/>
    <cellStyle name="Vejica 2 9 5 2" xfId="3692" xr:uid="{00000000-0005-0000-0000-00006F0E0000}"/>
    <cellStyle name="Vejica 2 9 6" xfId="3693" xr:uid="{00000000-0005-0000-0000-0000700E0000}"/>
    <cellStyle name="Vejica 2 9 7" xfId="3678" xr:uid="{00000000-0005-0000-0000-0000710E0000}"/>
    <cellStyle name="Vejica 20" xfId="3694" xr:uid="{00000000-0005-0000-0000-0000720E0000}"/>
    <cellStyle name="Vejica 20 2" xfId="3695" xr:uid="{00000000-0005-0000-0000-0000730E0000}"/>
    <cellStyle name="Vejica 20 2 2" xfId="3696" xr:uid="{00000000-0005-0000-0000-0000740E0000}"/>
    <cellStyle name="Vejica 20 2 2 2" xfId="3697" xr:uid="{00000000-0005-0000-0000-0000750E0000}"/>
    <cellStyle name="Vejica 20 2 3" xfId="3698" xr:uid="{00000000-0005-0000-0000-0000760E0000}"/>
    <cellStyle name="Vejica 20 3" xfId="3699" xr:uid="{00000000-0005-0000-0000-0000770E0000}"/>
    <cellStyle name="Vejica 20 3 2" xfId="3700" xr:uid="{00000000-0005-0000-0000-0000780E0000}"/>
    <cellStyle name="Vejica 20 4" xfId="3701" xr:uid="{00000000-0005-0000-0000-0000790E0000}"/>
    <cellStyle name="Vejica 21" xfId="3702" xr:uid="{00000000-0005-0000-0000-00007A0E0000}"/>
    <cellStyle name="Vejica 21 2" xfId="3703" xr:uid="{00000000-0005-0000-0000-00007B0E0000}"/>
    <cellStyle name="Vejica 21 2 2" xfId="3704" xr:uid="{00000000-0005-0000-0000-00007C0E0000}"/>
    <cellStyle name="Vejica 21 2 2 2" xfId="3705" xr:uid="{00000000-0005-0000-0000-00007D0E0000}"/>
    <cellStyle name="Vejica 21 2 3" xfId="3706" xr:uid="{00000000-0005-0000-0000-00007E0E0000}"/>
    <cellStyle name="Vejica 21 3" xfId="3707" xr:uid="{00000000-0005-0000-0000-00007F0E0000}"/>
    <cellStyle name="Vejica 21 3 2" xfId="3708" xr:uid="{00000000-0005-0000-0000-0000800E0000}"/>
    <cellStyle name="Vejica 21 4" xfId="3709" xr:uid="{00000000-0005-0000-0000-0000810E0000}"/>
    <cellStyle name="Vejica 22" xfId="3710" xr:uid="{00000000-0005-0000-0000-0000820E0000}"/>
    <cellStyle name="Vejica 22 2" xfId="3711" xr:uid="{00000000-0005-0000-0000-0000830E0000}"/>
    <cellStyle name="Vejica 22 2 2" xfId="3712" xr:uid="{00000000-0005-0000-0000-0000840E0000}"/>
    <cellStyle name="Vejica 22 2 2 2" xfId="3713" xr:uid="{00000000-0005-0000-0000-0000850E0000}"/>
    <cellStyle name="Vejica 22 2 3" xfId="3714" xr:uid="{00000000-0005-0000-0000-0000860E0000}"/>
    <cellStyle name="Vejica 22 3" xfId="3715" xr:uid="{00000000-0005-0000-0000-0000870E0000}"/>
    <cellStyle name="Vejica 22 3 2" xfId="3716" xr:uid="{00000000-0005-0000-0000-0000880E0000}"/>
    <cellStyle name="Vejica 22 4" xfId="3717" xr:uid="{00000000-0005-0000-0000-0000890E0000}"/>
    <cellStyle name="Vejica 23" xfId="3718" xr:uid="{00000000-0005-0000-0000-00008A0E0000}"/>
    <cellStyle name="Vejica 23 2" xfId="3719" xr:uid="{00000000-0005-0000-0000-00008B0E0000}"/>
    <cellStyle name="Vejica 23 2 2" xfId="3720" xr:uid="{00000000-0005-0000-0000-00008C0E0000}"/>
    <cellStyle name="Vejica 23 2 2 2" xfId="3721" xr:uid="{00000000-0005-0000-0000-00008D0E0000}"/>
    <cellStyle name="Vejica 23 2 3" xfId="3722" xr:uid="{00000000-0005-0000-0000-00008E0E0000}"/>
    <cellStyle name="Vejica 23 3" xfId="3723" xr:uid="{00000000-0005-0000-0000-00008F0E0000}"/>
    <cellStyle name="Vejica 24" xfId="3724" xr:uid="{00000000-0005-0000-0000-0000900E0000}"/>
    <cellStyle name="Vejica 24 2" xfId="3725" xr:uid="{00000000-0005-0000-0000-0000910E0000}"/>
    <cellStyle name="Vejica 24 2 2" xfId="3726" xr:uid="{00000000-0005-0000-0000-0000920E0000}"/>
    <cellStyle name="Vejica 24 2 2 2" xfId="3727" xr:uid="{00000000-0005-0000-0000-0000930E0000}"/>
    <cellStyle name="Vejica 24 2 3" xfId="3728" xr:uid="{00000000-0005-0000-0000-0000940E0000}"/>
    <cellStyle name="Vejica 24 3" xfId="3729" xr:uid="{00000000-0005-0000-0000-0000950E0000}"/>
    <cellStyle name="Vejica 25" xfId="3730" xr:uid="{00000000-0005-0000-0000-0000960E0000}"/>
    <cellStyle name="Vejica 25 2" xfId="3731" xr:uid="{00000000-0005-0000-0000-0000970E0000}"/>
    <cellStyle name="Vejica 25 2 2" xfId="3732" xr:uid="{00000000-0005-0000-0000-0000980E0000}"/>
    <cellStyle name="Vejica 25 2 2 2" xfId="3733" xr:uid="{00000000-0005-0000-0000-0000990E0000}"/>
    <cellStyle name="Vejica 25 2 3" xfId="3734" xr:uid="{00000000-0005-0000-0000-00009A0E0000}"/>
    <cellStyle name="Vejica 25 3" xfId="3735" xr:uid="{00000000-0005-0000-0000-00009B0E0000}"/>
    <cellStyle name="Vejica 26" xfId="3736" xr:uid="{00000000-0005-0000-0000-00009C0E0000}"/>
    <cellStyle name="Vejica 27" xfId="3737" xr:uid="{00000000-0005-0000-0000-00009D0E0000}"/>
    <cellStyle name="Vejica 28" xfId="3738" xr:uid="{00000000-0005-0000-0000-00009E0E0000}"/>
    <cellStyle name="Vejica 29" xfId="3739" xr:uid="{00000000-0005-0000-0000-00009F0E0000}"/>
    <cellStyle name="Vejica 3" xfId="375" xr:uid="{00000000-0005-0000-0000-0000A00E0000}"/>
    <cellStyle name="Vejica 3 10" xfId="3741" xr:uid="{00000000-0005-0000-0000-0000A10E0000}"/>
    <cellStyle name="Vejica 3 10 2" xfId="3742" xr:uid="{00000000-0005-0000-0000-0000A20E0000}"/>
    <cellStyle name="Vejica 3 10 2 2" xfId="3743" xr:uid="{00000000-0005-0000-0000-0000A30E0000}"/>
    <cellStyle name="Vejica 3 10 2 2 2" xfId="3744" xr:uid="{00000000-0005-0000-0000-0000A40E0000}"/>
    <cellStyle name="Vejica 3 10 2 3" xfId="3745" xr:uid="{00000000-0005-0000-0000-0000A50E0000}"/>
    <cellStyle name="Vejica 3 10 3" xfId="3746" xr:uid="{00000000-0005-0000-0000-0000A60E0000}"/>
    <cellStyle name="Vejica 3 10 3 2" xfId="3747" xr:uid="{00000000-0005-0000-0000-0000A70E0000}"/>
    <cellStyle name="Vejica 3 10 4" xfId="3748" xr:uid="{00000000-0005-0000-0000-0000A80E0000}"/>
    <cellStyle name="Vejica 3 11" xfId="3749" xr:uid="{00000000-0005-0000-0000-0000A90E0000}"/>
    <cellStyle name="Vejica 3 11 2" xfId="3750" xr:uid="{00000000-0005-0000-0000-0000AA0E0000}"/>
    <cellStyle name="Vejica 3 11 2 2" xfId="3751" xr:uid="{00000000-0005-0000-0000-0000AB0E0000}"/>
    <cellStyle name="Vejica 3 11 3" xfId="3752" xr:uid="{00000000-0005-0000-0000-0000AC0E0000}"/>
    <cellStyle name="Vejica 3 12" xfId="3753" xr:uid="{00000000-0005-0000-0000-0000AD0E0000}"/>
    <cellStyle name="Vejica 3 12 2" xfId="3754" xr:uid="{00000000-0005-0000-0000-0000AE0E0000}"/>
    <cellStyle name="Vejica 3 13" xfId="3755" xr:uid="{00000000-0005-0000-0000-0000AF0E0000}"/>
    <cellStyle name="Vejica 3 14" xfId="3756" xr:uid="{00000000-0005-0000-0000-0000B00E0000}"/>
    <cellStyle name="Vejica 3 15" xfId="3740" xr:uid="{00000000-0005-0000-0000-0000B10E0000}"/>
    <cellStyle name="Vejica 3 2" xfId="376" xr:uid="{00000000-0005-0000-0000-0000B20E0000}"/>
    <cellStyle name="Vejica 3 2 2" xfId="3758" xr:uid="{00000000-0005-0000-0000-0000B30E0000}"/>
    <cellStyle name="Vejica 3 2 2 2" xfId="3759" xr:uid="{00000000-0005-0000-0000-0000B40E0000}"/>
    <cellStyle name="Vejica 3 2 3" xfId="3760" xr:uid="{00000000-0005-0000-0000-0000B50E0000}"/>
    <cellStyle name="Vejica 3 2 4" xfId="3757" xr:uid="{00000000-0005-0000-0000-0000B60E0000}"/>
    <cellStyle name="Vejica 3 3" xfId="3761" xr:uid="{00000000-0005-0000-0000-0000B70E0000}"/>
    <cellStyle name="Vejica 3 3 2" xfId="3762" xr:uid="{00000000-0005-0000-0000-0000B80E0000}"/>
    <cellStyle name="Vejica 3 4" xfId="3763" xr:uid="{00000000-0005-0000-0000-0000B90E0000}"/>
    <cellStyle name="Vejica 3 4 2" xfId="3764" xr:uid="{00000000-0005-0000-0000-0000BA0E0000}"/>
    <cellStyle name="Vejica 3 5" xfId="3765" xr:uid="{00000000-0005-0000-0000-0000BB0E0000}"/>
    <cellStyle name="Vejica 3 5 2" xfId="3766" xr:uid="{00000000-0005-0000-0000-0000BC0E0000}"/>
    <cellStyle name="Vejica 3 6" xfId="3767" xr:uid="{00000000-0005-0000-0000-0000BD0E0000}"/>
    <cellStyle name="Vejica 3 6 2" xfId="3768" xr:uid="{00000000-0005-0000-0000-0000BE0E0000}"/>
    <cellStyle name="Vejica 3 7" xfId="3769" xr:uid="{00000000-0005-0000-0000-0000BF0E0000}"/>
    <cellStyle name="Vejica 3 7 2" xfId="3770" xr:uid="{00000000-0005-0000-0000-0000C00E0000}"/>
    <cellStyle name="Vejica 3 8" xfId="3771" xr:uid="{00000000-0005-0000-0000-0000C10E0000}"/>
    <cellStyle name="Vejica 3 8 2" xfId="3772" xr:uid="{00000000-0005-0000-0000-0000C20E0000}"/>
    <cellStyle name="Vejica 3 9" xfId="3773" xr:uid="{00000000-0005-0000-0000-0000C30E0000}"/>
    <cellStyle name="Vejica 3 9 2" xfId="3774" xr:uid="{00000000-0005-0000-0000-0000C40E0000}"/>
    <cellStyle name="Vejica 3 9 2 2" xfId="3775" xr:uid="{00000000-0005-0000-0000-0000C50E0000}"/>
    <cellStyle name="Vejica 3 9 2 2 2" xfId="3776" xr:uid="{00000000-0005-0000-0000-0000C60E0000}"/>
    <cellStyle name="Vejica 3 9 2 3" xfId="3777" xr:uid="{00000000-0005-0000-0000-0000C70E0000}"/>
    <cellStyle name="Vejica 3 9 3" xfId="3778" xr:uid="{00000000-0005-0000-0000-0000C80E0000}"/>
    <cellStyle name="Vejica 3 9 3 2" xfId="3779" xr:uid="{00000000-0005-0000-0000-0000C90E0000}"/>
    <cellStyle name="Vejica 3 9 4" xfId="3780" xr:uid="{00000000-0005-0000-0000-0000CA0E0000}"/>
    <cellStyle name="Vejica 30" xfId="3781" xr:uid="{00000000-0005-0000-0000-0000CB0E0000}"/>
    <cellStyle name="Vejica 31" xfId="3782" xr:uid="{00000000-0005-0000-0000-0000CC0E0000}"/>
    <cellStyle name="Vejica 31 2" xfId="3783" xr:uid="{00000000-0005-0000-0000-0000CD0E0000}"/>
    <cellStyle name="Vejica 32" xfId="3784" xr:uid="{00000000-0005-0000-0000-0000CE0E0000}"/>
    <cellStyle name="Vejica 32 2" xfId="3785" xr:uid="{00000000-0005-0000-0000-0000CF0E0000}"/>
    <cellStyle name="Vejica 33" xfId="3786" xr:uid="{00000000-0005-0000-0000-0000D00E0000}"/>
    <cellStyle name="Vejica 33 2" xfId="3787" xr:uid="{00000000-0005-0000-0000-0000D10E0000}"/>
    <cellStyle name="Vejica 34" xfId="3788" xr:uid="{00000000-0005-0000-0000-0000D20E0000}"/>
    <cellStyle name="Vejica 34 2" xfId="3789" xr:uid="{00000000-0005-0000-0000-0000D30E0000}"/>
    <cellStyle name="Vejica 35" xfId="3790" xr:uid="{00000000-0005-0000-0000-0000D40E0000}"/>
    <cellStyle name="Vejica 35 2" xfId="3791" xr:uid="{00000000-0005-0000-0000-0000D50E0000}"/>
    <cellStyle name="Vejica 36" xfId="1545" xr:uid="{00000000-0005-0000-0000-0000D60E0000}"/>
    <cellStyle name="Vejica 37" xfId="3908" xr:uid="{00000000-0005-0000-0000-0000D70E0000}"/>
    <cellStyle name="Vejica 38" xfId="3910" xr:uid="{00000000-0005-0000-0000-0000D80E0000}"/>
    <cellStyle name="Vejica 39" xfId="3909" xr:uid="{00000000-0005-0000-0000-0000D90E0000}"/>
    <cellStyle name="Vejica 4" xfId="377" xr:uid="{00000000-0005-0000-0000-0000DA0E0000}"/>
    <cellStyle name="Vejica 4 10" xfId="3793" xr:uid="{00000000-0005-0000-0000-0000DB0E0000}"/>
    <cellStyle name="Vejica 4 10 2" xfId="3794" xr:uid="{00000000-0005-0000-0000-0000DC0E0000}"/>
    <cellStyle name="Vejica 4 10 2 2" xfId="3795" xr:uid="{00000000-0005-0000-0000-0000DD0E0000}"/>
    <cellStyle name="Vejica 4 10 2 2 2" xfId="3796" xr:uid="{00000000-0005-0000-0000-0000DE0E0000}"/>
    <cellStyle name="Vejica 4 10 2 3" xfId="3797" xr:uid="{00000000-0005-0000-0000-0000DF0E0000}"/>
    <cellStyle name="Vejica 4 10 3" xfId="3798" xr:uid="{00000000-0005-0000-0000-0000E00E0000}"/>
    <cellStyle name="Vejica 4 10 3 2" xfId="3799" xr:uid="{00000000-0005-0000-0000-0000E10E0000}"/>
    <cellStyle name="Vejica 4 10 4" xfId="3800" xr:uid="{00000000-0005-0000-0000-0000E20E0000}"/>
    <cellStyle name="Vejica 4 11" xfId="3801" xr:uid="{00000000-0005-0000-0000-0000E30E0000}"/>
    <cellStyle name="Vejica 4 11 2" xfId="3802" xr:uid="{00000000-0005-0000-0000-0000E40E0000}"/>
    <cellStyle name="Vejica 4 11 2 2" xfId="3803" xr:uid="{00000000-0005-0000-0000-0000E50E0000}"/>
    <cellStyle name="Vejica 4 11 2 2 2" xfId="3804" xr:uid="{00000000-0005-0000-0000-0000E60E0000}"/>
    <cellStyle name="Vejica 4 11 2 3" xfId="3805" xr:uid="{00000000-0005-0000-0000-0000E70E0000}"/>
    <cellStyle name="Vejica 4 11 3" xfId="3806" xr:uid="{00000000-0005-0000-0000-0000E80E0000}"/>
    <cellStyle name="Vejica 4 12" xfId="3807" xr:uid="{00000000-0005-0000-0000-0000E90E0000}"/>
    <cellStyle name="Vejica 4 12 2" xfId="3808" xr:uid="{00000000-0005-0000-0000-0000EA0E0000}"/>
    <cellStyle name="Vejica 4 12 2 2" xfId="3809" xr:uid="{00000000-0005-0000-0000-0000EB0E0000}"/>
    <cellStyle name="Vejica 4 12 3" xfId="3810" xr:uid="{00000000-0005-0000-0000-0000EC0E0000}"/>
    <cellStyle name="Vejica 4 13" xfId="3811" xr:uid="{00000000-0005-0000-0000-0000ED0E0000}"/>
    <cellStyle name="Vejica 4 13 2" xfId="3812" xr:uid="{00000000-0005-0000-0000-0000EE0E0000}"/>
    <cellStyle name="Vejica 4 13 2 2" xfId="3813" xr:uid="{00000000-0005-0000-0000-0000EF0E0000}"/>
    <cellStyle name="Vejica 4 13 2 2 2" xfId="3814" xr:uid="{00000000-0005-0000-0000-0000F00E0000}"/>
    <cellStyle name="Vejica 4 13 2 3" xfId="3815" xr:uid="{00000000-0005-0000-0000-0000F10E0000}"/>
    <cellStyle name="Vejica 4 13 3" xfId="3816" xr:uid="{00000000-0005-0000-0000-0000F20E0000}"/>
    <cellStyle name="Vejica 4 14" xfId="3817" xr:uid="{00000000-0005-0000-0000-0000F30E0000}"/>
    <cellStyle name="Vejica 4 14 2" xfId="3818" xr:uid="{00000000-0005-0000-0000-0000F40E0000}"/>
    <cellStyle name="Vejica 4 15" xfId="3819" xr:uid="{00000000-0005-0000-0000-0000F50E0000}"/>
    <cellStyle name="Vejica 4 16" xfId="3792" xr:uid="{00000000-0005-0000-0000-0000F60E0000}"/>
    <cellStyle name="Vejica 4 2" xfId="3820" xr:uid="{00000000-0005-0000-0000-0000F70E0000}"/>
    <cellStyle name="Vejica 4 2 2" xfId="3821" xr:uid="{00000000-0005-0000-0000-0000F80E0000}"/>
    <cellStyle name="Vejica 4 3" xfId="3822" xr:uid="{00000000-0005-0000-0000-0000F90E0000}"/>
    <cellStyle name="Vejica 4 3 2" xfId="3823" xr:uid="{00000000-0005-0000-0000-0000FA0E0000}"/>
    <cellStyle name="Vejica 4 4" xfId="3824" xr:uid="{00000000-0005-0000-0000-0000FB0E0000}"/>
    <cellStyle name="Vejica 4 4 2" xfId="3825" xr:uid="{00000000-0005-0000-0000-0000FC0E0000}"/>
    <cellStyle name="Vejica 4 5" xfId="3826" xr:uid="{00000000-0005-0000-0000-0000FD0E0000}"/>
    <cellStyle name="Vejica 4 5 2" xfId="3827" xr:uid="{00000000-0005-0000-0000-0000FE0E0000}"/>
    <cellStyle name="Vejica 4 6" xfId="3828" xr:uid="{00000000-0005-0000-0000-0000FF0E0000}"/>
    <cellStyle name="Vejica 4 6 2" xfId="3829" xr:uid="{00000000-0005-0000-0000-0000000F0000}"/>
    <cellStyle name="Vejica 4 7" xfId="3830" xr:uid="{00000000-0005-0000-0000-0000010F0000}"/>
    <cellStyle name="Vejica 4 7 2" xfId="3831" xr:uid="{00000000-0005-0000-0000-0000020F0000}"/>
    <cellStyle name="Vejica 4 8" xfId="3832" xr:uid="{00000000-0005-0000-0000-0000030F0000}"/>
    <cellStyle name="Vejica 4 8 2" xfId="3833" xr:uid="{00000000-0005-0000-0000-0000040F0000}"/>
    <cellStyle name="Vejica 4 9" xfId="3834" xr:uid="{00000000-0005-0000-0000-0000050F0000}"/>
    <cellStyle name="Vejica 4 9 2" xfId="3835" xr:uid="{00000000-0005-0000-0000-0000060F0000}"/>
    <cellStyle name="Vejica 4 9 2 2" xfId="3836" xr:uid="{00000000-0005-0000-0000-0000070F0000}"/>
    <cellStyle name="Vejica 4 9 2 2 2" xfId="3837" xr:uid="{00000000-0005-0000-0000-0000080F0000}"/>
    <cellStyle name="Vejica 4 9 2 2 2 2" xfId="3838" xr:uid="{00000000-0005-0000-0000-0000090F0000}"/>
    <cellStyle name="Vejica 4 9 2 2 3" xfId="3839" xr:uid="{00000000-0005-0000-0000-00000A0F0000}"/>
    <cellStyle name="Vejica 4 9 2 3" xfId="3840" xr:uid="{00000000-0005-0000-0000-00000B0F0000}"/>
    <cellStyle name="Vejica 4 9 3" xfId="3841" xr:uid="{00000000-0005-0000-0000-00000C0F0000}"/>
    <cellStyle name="Vejica 4 9 3 2" xfId="3842" xr:uid="{00000000-0005-0000-0000-00000D0F0000}"/>
    <cellStyle name="Vejica 4 9 3 2 2" xfId="3843" xr:uid="{00000000-0005-0000-0000-00000E0F0000}"/>
    <cellStyle name="Vejica 4 9 3 3" xfId="3844" xr:uid="{00000000-0005-0000-0000-00000F0F0000}"/>
    <cellStyle name="Vejica 4 9 4" xfId="3845" xr:uid="{00000000-0005-0000-0000-0000100F0000}"/>
    <cellStyle name="Vejica 40" xfId="3927" xr:uid="{388B0FB5-71D3-49FA-AF27-2844A2EAF0FE}"/>
    <cellStyle name="Vejica 5" xfId="378" xr:uid="{00000000-0005-0000-0000-0000110F0000}"/>
    <cellStyle name="Vejica 5 2" xfId="3847" xr:uid="{00000000-0005-0000-0000-0000120F0000}"/>
    <cellStyle name="Vejica 5 2 2" xfId="3848" xr:uid="{00000000-0005-0000-0000-0000130F0000}"/>
    <cellStyle name="Vejica 5 3" xfId="3849" xr:uid="{00000000-0005-0000-0000-0000140F0000}"/>
    <cellStyle name="Vejica 5 3 2" xfId="3850" xr:uid="{00000000-0005-0000-0000-0000150F0000}"/>
    <cellStyle name="Vejica 5 3 2 2" xfId="3851" xr:uid="{00000000-0005-0000-0000-0000160F0000}"/>
    <cellStyle name="Vejica 5 3 3" xfId="3852" xr:uid="{00000000-0005-0000-0000-0000170F0000}"/>
    <cellStyle name="Vejica 5 4" xfId="3853" xr:uid="{00000000-0005-0000-0000-0000180F0000}"/>
    <cellStyle name="Vejica 5 5" xfId="3846" xr:uid="{00000000-0005-0000-0000-0000190F0000}"/>
    <cellStyle name="Vejica 6" xfId="379" xr:uid="{00000000-0005-0000-0000-00001A0F0000}"/>
    <cellStyle name="Vejica 6 2" xfId="3855" xr:uid="{00000000-0005-0000-0000-00001B0F0000}"/>
    <cellStyle name="Vejica 6 3" xfId="3854" xr:uid="{00000000-0005-0000-0000-00001C0F0000}"/>
    <cellStyle name="Vejica 7" xfId="3856" xr:uid="{00000000-0005-0000-0000-00001D0F0000}"/>
    <cellStyle name="Vejica 7 2" xfId="3857" xr:uid="{00000000-0005-0000-0000-00001E0F0000}"/>
    <cellStyle name="Vejica 7 2 2" xfId="3858" xr:uid="{00000000-0005-0000-0000-00001F0F0000}"/>
    <cellStyle name="Vejica 7 3" xfId="3859" xr:uid="{00000000-0005-0000-0000-0000200F0000}"/>
    <cellStyle name="Vejica 7 3 2" xfId="3860" xr:uid="{00000000-0005-0000-0000-0000210F0000}"/>
    <cellStyle name="Vejica 7 4" xfId="3861" xr:uid="{00000000-0005-0000-0000-0000220F0000}"/>
    <cellStyle name="Vejica 8" xfId="3862" xr:uid="{00000000-0005-0000-0000-0000230F0000}"/>
    <cellStyle name="Vejica 8 2" xfId="3863" xr:uid="{00000000-0005-0000-0000-0000240F0000}"/>
    <cellStyle name="Vejica 8 2 2" xfId="3864" xr:uid="{00000000-0005-0000-0000-0000250F0000}"/>
    <cellStyle name="Vejica 8 3" xfId="3865" xr:uid="{00000000-0005-0000-0000-0000260F0000}"/>
    <cellStyle name="Vejica 8 3 2" xfId="3866" xr:uid="{00000000-0005-0000-0000-0000270F0000}"/>
    <cellStyle name="Vejica 8 4" xfId="3867" xr:uid="{00000000-0005-0000-0000-0000280F0000}"/>
    <cellStyle name="Vejica 9" xfId="3868" xr:uid="{00000000-0005-0000-0000-0000290F0000}"/>
    <cellStyle name="Vejica 9 2" xfId="3869" xr:uid="{00000000-0005-0000-0000-00002A0F0000}"/>
    <cellStyle name="Vejica 9 2 2" xfId="3870" xr:uid="{00000000-0005-0000-0000-00002B0F0000}"/>
    <cellStyle name="Vejica 9 3" xfId="3871" xr:uid="{00000000-0005-0000-0000-00002C0F0000}"/>
    <cellStyle name="Vejica 9 3 2" xfId="3872" xr:uid="{00000000-0005-0000-0000-00002D0F0000}"/>
    <cellStyle name="Vejica 9 4" xfId="3873" xr:uid="{00000000-0005-0000-0000-00002E0F0000}"/>
    <cellStyle name="Vejica_popis-splošno-zun.ured" xfId="3924" xr:uid="{940745B3-DDDC-44EC-B83E-0926527C9B67}"/>
    <cellStyle name="vmes_3" xfId="17" xr:uid="{00000000-0005-0000-0000-00002F0F0000}"/>
    <cellStyle name="Vmesni del 2" xfId="380" xr:uid="{00000000-0005-0000-0000-0000300F0000}"/>
    <cellStyle name="Vnos" xfId="3" builtinId="20"/>
    <cellStyle name="Vnos 2" xfId="381" xr:uid="{00000000-0005-0000-0000-0000320F0000}"/>
    <cellStyle name="Vnos 2 2" xfId="3875" xr:uid="{00000000-0005-0000-0000-0000330F0000}"/>
    <cellStyle name="Vnos 2 3" xfId="3876" xr:uid="{00000000-0005-0000-0000-0000340F0000}"/>
    <cellStyle name="Vnos 2 4" xfId="3874" xr:uid="{00000000-0005-0000-0000-0000350F0000}"/>
    <cellStyle name="Vnos 3" xfId="3877" xr:uid="{00000000-0005-0000-0000-0000360F0000}"/>
    <cellStyle name="Vnos 3 2" xfId="3878" xr:uid="{00000000-0005-0000-0000-0000370F0000}"/>
    <cellStyle name="Vnos 4" xfId="3879" xr:uid="{00000000-0005-0000-0000-0000380F0000}"/>
    <cellStyle name="Vsota 2" xfId="382" xr:uid="{00000000-0005-0000-0000-0000390F0000}"/>
    <cellStyle name="Vsota 2 2" xfId="3881" xr:uid="{00000000-0005-0000-0000-00003A0F0000}"/>
    <cellStyle name="Vsota 2 3" xfId="3880" xr:uid="{00000000-0005-0000-0000-00003B0F0000}"/>
    <cellStyle name="Vsota 3" xfId="3882" xr:uid="{00000000-0005-0000-0000-00003C0F0000}"/>
    <cellStyle name="Währung [0]_Compiling Utility Macros" xfId="383" xr:uid="{00000000-0005-0000-0000-00003D0F0000}"/>
    <cellStyle name="Währung_Compiling Utility Macros" xfId="384" xr:uid="{00000000-0005-0000-0000-00003E0F0000}"/>
    <cellStyle name="Warning Text" xfId="385" xr:uid="{00000000-0005-0000-0000-00003F0F0000}"/>
    <cellStyle name="Warning Text 1" xfId="3883" xr:uid="{00000000-0005-0000-0000-0000400F0000}"/>
    <cellStyle name="Warning Text 2" xfId="3884" xr:uid="{00000000-0005-0000-0000-0000410F0000}"/>
    <cellStyle name="Warning Text 2 2" xfId="3885" xr:uid="{00000000-0005-0000-0000-0000420F0000}"/>
    <cellStyle name="Warning Text 2 3" xfId="3886" xr:uid="{00000000-0005-0000-0000-0000430F0000}"/>
    <cellStyle name="Warning Text 2 4" xfId="3887" xr:uid="{00000000-0005-0000-0000-0000440F0000}"/>
    <cellStyle name="Warning Text 3" xfId="3888" xr:uid="{00000000-0005-0000-0000-0000450F0000}"/>
    <cellStyle name="Warning Text 3 2" xfId="3889" xr:uid="{00000000-0005-0000-0000-0000460F0000}"/>
    <cellStyle name="Warning Text 4" xfId="3890" xr:uid="{00000000-0005-0000-0000-0000470F0000}"/>
    <cellStyle name="Warning Text 4 2" xfId="3891" xr:uid="{00000000-0005-0000-0000-0000480F0000}"/>
    <cellStyle name="Warning Text 5" xfId="3892" xr:uid="{00000000-0005-0000-0000-0000490F0000}"/>
    <cellStyle name="Warning Text 5 2" xfId="3893" xr:uid="{00000000-0005-0000-0000-00004A0F0000}"/>
    <cellStyle name="Warning Text 6" xfId="3894" xr:uid="{00000000-0005-0000-0000-00004B0F0000}"/>
    <cellStyle name="Zboží" xfId="3895" xr:uid="{00000000-0005-0000-0000-00004C0F0000}"/>
  </cellStyles>
  <dxfs count="1">
    <dxf>
      <font>
        <color theme="0"/>
      </font>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304800</xdr:colOff>
      <xdr:row>0</xdr:row>
      <xdr:rowOff>85725</xdr:rowOff>
    </xdr:from>
    <xdr:to>
      <xdr:col>6</xdr:col>
      <xdr:colOff>742950</xdr:colOff>
      <xdr:row>2</xdr:row>
      <xdr:rowOff>104775</xdr:rowOff>
    </xdr:to>
    <xdr:pic>
      <xdr:nvPicPr>
        <xdr:cNvPr id="2" name="Picture 1">
          <a:extLst>
            <a:ext uri="{FF2B5EF4-FFF2-40B4-BE49-F238E27FC236}">
              <a16:creationId xmlns:a16="http://schemas.microsoft.com/office/drawing/2014/main" id="{9FFC4A9E-FA44-4A9B-A7D6-C30576A291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28900" y="85725"/>
          <a:ext cx="1438275" cy="342900"/>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 val="1. Zem"/>
      <sheetName val="2. Bet"/>
      <sheetName val="List2"/>
      <sheetName val="Lis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77"/>
  <sheetViews>
    <sheetView view="pageBreakPreview" zoomScaleSheetLayoutView="100" workbookViewId="0">
      <selection activeCell="E16" sqref="E16"/>
    </sheetView>
  </sheetViews>
  <sheetFormatPr defaultColWidth="9.140625" defaultRowHeight="12.75"/>
  <cols>
    <col min="1" max="1" width="5.5703125" style="86" customWidth="1"/>
    <col min="2" max="2" width="33.85546875" style="37" customWidth="1"/>
    <col min="3" max="3" width="12.5703125" style="37" customWidth="1"/>
    <col min="4" max="4" width="14.140625" style="87" customWidth="1"/>
    <col min="5" max="5" width="24" style="37" customWidth="1"/>
    <col min="6" max="6" width="1.140625" style="37" customWidth="1"/>
    <col min="7" max="10" width="1.28515625" style="37" customWidth="1"/>
    <col min="11" max="12" width="4.7109375" style="38" customWidth="1"/>
    <col min="13" max="14" width="9.140625" style="38"/>
    <col min="15" max="16384" width="9.140625" style="37"/>
  </cols>
  <sheetData>
    <row r="1" spans="1:15" s="7" customFormat="1" ht="15.75">
      <c r="A1" s="3"/>
      <c r="B1" s="4"/>
      <c r="C1" s="5"/>
      <c r="D1" s="6"/>
      <c r="E1" s="5"/>
      <c r="F1" s="5"/>
    </row>
    <row r="2" spans="1:15" s="14" customFormat="1">
      <c r="A2" s="8"/>
      <c r="B2" s="9"/>
      <c r="C2" s="10"/>
      <c r="D2" s="10"/>
      <c r="E2" s="10"/>
      <c r="F2" s="11"/>
      <c r="G2" s="12"/>
      <c r="H2" s="12"/>
      <c r="I2" s="12"/>
      <c r="J2" s="12"/>
      <c r="K2" s="13"/>
      <c r="L2" s="13"/>
      <c r="M2" s="13"/>
      <c r="N2" s="13"/>
    </row>
    <row r="3" spans="1:15" s="14" customFormat="1">
      <c r="A3" s="8"/>
      <c r="B3" s="9"/>
      <c r="C3" s="10"/>
      <c r="D3" s="10"/>
      <c r="E3" s="10"/>
      <c r="F3" s="15"/>
      <c r="G3" s="16"/>
      <c r="H3" s="16"/>
      <c r="I3" s="16"/>
      <c r="J3" s="16"/>
      <c r="K3" s="13"/>
      <c r="L3" s="13"/>
      <c r="M3" s="13"/>
      <c r="N3" s="13"/>
    </row>
    <row r="4" spans="1:15" s="19" customFormat="1" ht="14.25" customHeight="1">
      <c r="A4" s="1109" t="s">
        <v>0</v>
      </c>
      <c r="B4" s="1109"/>
      <c r="C4" s="1110" t="s">
        <v>1</v>
      </c>
      <c r="D4" s="1110"/>
      <c r="E4" s="1110"/>
      <c r="F4" s="17"/>
      <c r="G4" s="631"/>
      <c r="H4" s="631"/>
      <c r="I4" s="631"/>
      <c r="J4" s="631"/>
      <c r="K4" s="18"/>
      <c r="L4" s="18"/>
      <c r="M4" s="18"/>
      <c r="N4" s="18"/>
    </row>
    <row r="5" spans="1:15" s="19" customFormat="1" ht="14.25" customHeight="1">
      <c r="A5" s="630"/>
      <c r="B5" s="630"/>
      <c r="C5" s="1110"/>
      <c r="D5" s="1110"/>
      <c r="E5" s="1110"/>
      <c r="F5" s="17"/>
      <c r="G5" s="631"/>
      <c r="H5" s="631"/>
      <c r="I5" s="631"/>
      <c r="J5" s="631"/>
      <c r="K5" s="18"/>
      <c r="L5" s="18"/>
      <c r="M5" s="18"/>
      <c r="N5" s="18"/>
    </row>
    <row r="6" spans="1:15" s="22" customFormat="1" ht="15">
      <c r="A6" s="1109" t="s">
        <v>2</v>
      </c>
      <c r="B6" s="1109"/>
      <c r="C6" s="1111" t="s">
        <v>3</v>
      </c>
      <c r="D6" s="1111"/>
      <c r="E6" s="1111"/>
      <c r="F6" s="17"/>
      <c r="G6" s="20"/>
      <c r="H6" s="20"/>
      <c r="I6" s="20"/>
      <c r="J6" s="20"/>
      <c r="K6" s="21"/>
      <c r="L6" s="21"/>
      <c r="M6" s="21"/>
      <c r="N6" s="21"/>
      <c r="O6" s="632"/>
    </row>
    <row r="7" spans="1:15" s="22" customFormat="1" ht="15">
      <c r="A7" s="630"/>
      <c r="B7" s="630"/>
      <c r="C7" s="1111"/>
      <c r="D7" s="1111"/>
      <c r="E7" s="1111"/>
      <c r="F7" s="17"/>
      <c r="G7" s="20"/>
      <c r="H7" s="20"/>
      <c r="I7" s="20"/>
      <c r="J7" s="20"/>
      <c r="K7" s="21"/>
      <c r="L7" s="21"/>
      <c r="M7" s="21"/>
      <c r="N7" s="21"/>
      <c r="O7" s="632"/>
    </row>
    <row r="8" spans="1:15" s="22" customFormat="1" ht="7.5" customHeight="1">
      <c r="A8" s="630"/>
      <c r="B8" s="630"/>
      <c r="C8" s="1111"/>
      <c r="D8" s="1111"/>
      <c r="E8" s="1111"/>
      <c r="F8" s="17"/>
      <c r="G8" s="20"/>
      <c r="H8" s="20"/>
      <c r="I8" s="20"/>
      <c r="J8" s="20"/>
      <c r="K8" s="21"/>
      <c r="L8" s="21"/>
      <c r="M8" s="21"/>
      <c r="N8" s="21"/>
      <c r="O8" s="632"/>
    </row>
    <row r="9" spans="1:15" s="19" customFormat="1" ht="11.25" customHeight="1">
      <c r="A9" s="1095" t="s">
        <v>4</v>
      </c>
      <c r="B9" s="1095"/>
      <c r="C9" s="628" t="s">
        <v>5</v>
      </c>
      <c r="D9" s="23"/>
      <c r="E9" s="23"/>
      <c r="F9" s="24"/>
      <c r="G9" s="25"/>
      <c r="H9" s="25"/>
      <c r="I9" s="25"/>
      <c r="J9" s="25"/>
      <c r="K9" s="18"/>
      <c r="L9" s="18"/>
      <c r="M9" s="18"/>
      <c r="N9" s="18"/>
    </row>
    <row r="10" spans="1:15" s="19" customFormat="1" ht="15" customHeight="1">
      <c r="A10" s="1109" t="s">
        <v>6</v>
      </c>
      <c r="B10" s="1109"/>
      <c r="C10" s="1110" t="s">
        <v>7</v>
      </c>
      <c r="D10" s="1110"/>
      <c r="E10" s="1110"/>
      <c r="F10" s="26"/>
      <c r="G10" s="25"/>
      <c r="H10" s="25"/>
      <c r="I10" s="25"/>
      <c r="J10" s="25"/>
      <c r="K10" s="18"/>
      <c r="L10" s="18"/>
      <c r="M10" s="18"/>
      <c r="N10" s="18"/>
    </row>
    <row r="11" spans="1:15" s="14" customFormat="1" ht="15" customHeight="1">
      <c r="A11" s="1095" t="s">
        <v>8</v>
      </c>
      <c r="B11" s="1095"/>
      <c r="C11" s="359" t="s">
        <v>9</v>
      </c>
      <c r="D11" s="27"/>
      <c r="E11" s="27"/>
      <c r="F11" s="24"/>
      <c r="K11" s="13"/>
      <c r="L11" s="13"/>
      <c r="M11" s="13"/>
      <c r="N11" s="13"/>
    </row>
    <row r="12" spans="1:15" s="14" customFormat="1" ht="15" customHeight="1">
      <c r="A12" s="1095" t="s">
        <v>10</v>
      </c>
      <c r="B12" s="1095"/>
      <c r="C12" s="1096" t="s">
        <v>1371</v>
      </c>
      <c r="D12" s="1096"/>
      <c r="E12" s="1096"/>
      <c r="F12" s="24"/>
      <c r="G12" s="28"/>
      <c r="H12" s="28"/>
      <c r="I12" s="28"/>
      <c r="J12" s="28"/>
      <c r="K12" s="13"/>
      <c r="L12" s="13"/>
      <c r="M12" s="13"/>
      <c r="N12" s="13"/>
    </row>
    <row r="13" spans="1:15" s="14" customFormat="1" ht="15">
      <c r="A13" s="29"/>
      <c r="B13" s="30"/>
      <c r="C13" s="31"/>
      <c r="D13" s="31"/>
      <c r="E13" s="31"/>
      <c r="F13" s="31"/>
      <c r="K13" s="13"/>
      <c r="L13" s="13"/>
      <c r="M13" s="13"/>
      <c r="N13" s="13"/>
    </row>
    <row r="14" spans="1:15" ht="21.75" thickBot="1">
      <c r="A14" s="32" t="s">
        <v>11</v>
      </c>
      <c r="B14" s="33" t="s">
        <v>12</v>
      </c>
      <c r="C14" s="34"/>
      <c r="D14" s="34"/>
      <c r="E14" s="35"/>
      <c r="F14" s="36"/>
    </row>
    <row r="15" spans="1:15" ht="15.75">
      <c r="A15" s="39"/>
      <c r="B15" s="40"/>
      <c r="C15" s="41"/>
      <c r="D15" s="41"/>
      <c r="E15" s="41"/>
      <c r="F15" s="36"/>
    </row>
    <row r="16" spans="1:15" s="45" customFormat="1">
      <c r="A16" s="42" t="s">
        <v>13</v>
      </c>
      <c r="B16" s="1097" t="s">
        <v>14</v>
      </c>
      <c r="C16" s="1097"/>
      <c r="D16" s="43"/>
      <c r="E16" s="43">
        <f>GO_rekapitulacija!D64</f>
        <v>0</v>
      </c>
      <c r="F16" s="44"/>
      <c r="K16" s="46"/>
      <c r="L16" s="46"/>
      <c r="M16" s="46"/>
      <c r="N16" s="46"/>
    </row>
    <row r="17" spans="1:14" ht="4.5" customHeight="1">
      <c r="A17" s="47"/>
      <c r="B17" s="48"/>
      <c r="C17" s="49"/>
      <c r="D17" s="49"/>
      <c r="E17" s="49"/>
      <c r="F17" s="50"/>
    </row>
    <row r="18" spans="1:14" s="51" customFormat="1">
      <c r="A18" s="42" t="s">
        <v>15</v>
      </c>
      <c r="B18" s="1097" t="s">
        <v>16</v>
      </c>
      <c r="C18" s="1097"/>
      <c r="D18" s="43"/>
      <c r="E18" s="43">
        <f>GO_rekapitulacija!D90</f>
        <v>0</v>
      </c>
      <c r="F18" s="44"/>
      <c r="K18" s="52"/>
      <c r="L18" s="52"/>
      <c r="M18" s="38"/>
      <c r="N18" s="52"/>
    </row>
    <row r="19" spans="1:14" ht="3" customHeight="1">
      <c r="A19" s="42"/>
      <c r="B19" s="629"/>
      <c r="C19" s="629"/>
      <c r="D19" s="43"/>
      <c r="E19" s="43"/>
      <c r="F19" s="44"/>
    </row>
    <row r="20" spans="1:14">
      <c r="A20" s="42" t="s">
        <v>17</v>
      </c>
      <c r="B20" s="629" t="s">
        <v>18</v>
      </c>
      <c r="C20" s="44"/>
      <c r="D20" s="43"/>
      <c r="E20" s="43">
        <f>'C. ELEKTRO INŠTALACIJE'!$G$786</f>
        <v>0</v>
      </c>
      <c r="F20" s="44"/>
      <c r="L20" s="360"/>
    </row>
    <row r="21" spans="1:14" ht="6" customHeight="1">
      <c r="A21" s="53"/>
      <c r="B21" s="54"/>
      <c r="C21" s="53"/>
      <c r="D21" s="55"/>
      <c r="E21" s="53"/>
      <c r="F21" s="53"/>
    </row>
    <row r="22" spans="1:14">
      <c r="A22" s="42" t="s">
        <v>19</v>
      </c>
      <c r="B22" s="629" t="s">
        <v>20</v>
      </c>
      <c r="C22" s="44"/>
      <c r="D22" s="56"/>
      <c r="E22" s="43">
        <f>'D. STROJNE INŠTALACIJE'!$G$15</f>
        <v>0</v>
      </c>
      <c r="F22" s="44"/>
      <c r="L22" s="322"/>
      <c r="M22" s="322"/>
      <c r="N22" s="322"/>
    </row>
    <row r="23" spans="1:14" s="363" customFormat="1" ht="6" customHeight="1">
      <c r="A23" s="57"/>
      <c r="B23" s="58"/>
      <c r="C23" s="57"/>
      <c r="D23" s="57"/>
      <c r="E23" s="57"/>
      <c r="F23" s="53"/>
    </row>
    <row r="24" spans="1:14" ht="7.5" customHeight="1" thickBot="1">
      <c r="A24" s="53"/>
      <c r="B24" s="54"/>
      <c r="C24" s="53"/>
      <c r="D24" s="53"/>
      <c r="E24" s="53"/>
      <c r="F24" s="53"/>
    </row>
    <row r="25" spans="1:14" s="62" customFormat="1" ht="20.25" thickBot="1">
      <c r="A25" s="1081" t="s">
        <v>826</v>
      </c>
      <c r="B25" s="1082"/>
      <c r="C25" s="60"/>
      <c r="D25" s="1083">
        <f>SUM(E16:E22)</f>
        <v>0</v>
      </c>
      <c r="E25" s="1084"/>
      <c r="F25" s="61"/>
      <c r="K25" s="63"/>
      <c r="L25" s="63"/>
      <c r="M25" s="63"/>
      <c r="N25" s="63"/>
    </row>
    <row r="26" spans="1:14" s="62" customFormat="1" ht="19.5">
      <c r="A26" s="636"/>
      <c r="B26" s="636"/>
      <c r="C26" s="61"/>
      <c r="D26" s="637"/>
      <c r="E26" s="637"/>
      <c r="F26" s="61"/>
      <c r="K26" s="63"/>
      <c r="L26" s="63"/>
      <c r="M26" s="63"/>
      <c r="N26" s="63"/>
    </row>
    <row r="27" spans="1:14">
      <c r="A27" s="42" t="s">
        <v>1130</v>
      </c>
      <c r="B27" s="635" t="s">
        <v>1360</v>
      </c>
      <c r="C27" s="44"/>
      <c r="D27" s="56"/>
      <c r="E27" s="43">
        <f>D25*10%</f>
        <v>0</v>
      </c>
      <c r="F27" s="44"/>
      <c r="L27" s="322"/>
      <c r="M27" s="322"/>
      <c r="N27" s="322"/>
    </row>
    <row r="28" spans="1:14" s="62" customFormat="1" ht="9.75" customHeight="1">
      <c r="A28" s="64"/>
      <c r="B28" s="64"/>
      <c r="C28" s="362"/>
      <c r="D28" s="65"/>
      <c r="E28" s="65"/>
      <c r="F28" s="362"/>
      <c r="K28" s="63"/>
      <c r="L28" s="63"/>
      <c r="M28" s="63"/>
      <c r="N28" s="63"/>
    </row>
    <row r="29" spans="1:14" s="363" customFormat="1" ht="6" customHeight="1">
      <c r="A29" s="57"/>
      <c r="B29" s="58"/>
      <c r="C29" s="57"/>
      <c r="D29" s="57"/>
      <c r="E29" s="57"/>
      <c r="F29" s="53"/>
    </row>
    <row r="30" spans="1:14" ht="15.75" customHeight="1" thickBot="1">
      <c r="A30" s="53"/>
      <c r="B30" s="54"/>
      <c r="C30" s="53"/>
      <c r="D30" s="53"/>
      <c r="E30" s="53"/>
      <c r="F30" s="53"/>
    </row>
    <row r="31" spans="1:14" s="62" customFormat="1" ht="20.25" thickBot="1">
      <c r="A31" s="1081" t="s">
        <v>1372</v>
      </c>
      <c r="B31" s="1082"/>
      <c r="C31" s="60"/>
      <c r="D31" s="1083">
        <f>D25+E27</f>
        <v>0</v>
      </c>
      <c r="E31" s="1084"/>
      <c r="F31" s="61"/>
      <c r="K31" s="63"/>
      <c r="L31" s="63"/>
      <c r="M31" s="63"/>
      <c r="N31" s="63"/>
    </row>
    <row r="32" spans="1:14" ht="6" customHeight="1">
      <c r="A32" s="53"/>
      <c r="B32" s="54"/>
      <c r="C32" s="53"/>
      <c r="D32" s="55"/>
      <c r="E32" s="53"/>
      <c r="F32" s="53"/>
    </row>
    <row r="33" spans="1:14" s="62" customFormat="1" ht="9.75" customHeight="1">
      <c r="A33" s="64"/>
      <c r="B33" s="64"/>
      <c r="C33" s="362"/>
      <c r="D33" s="65"/>
      <c r="E33" s="65"/>
      <c r="F33" s="362"/>
      <c r="K33" s="63"/>
      <c r="L33" s="63"/>
      <c r="M33" s="63"/>
      <c r="N33" s="63"/>
    </row>
    <row r="34" spans="1:14" ht="15">
      <c r="A34" s="1085" t="s">
        <v>21</v>
      </c>
      <c r="B34" s="1085"/>
      <c r="C34" s="67">
        <v>0</v>
      </c>
      <c r="D34" s="1086">
        <f>D31*C34</f>
        <v>0</v>
      </c>
      <c r="E34" s="1086"/>
      <c r="F34" s="66"/>
    </row>
    <row r="35" spans="1:14" ht="7.5" customHeight="1">
      <c r="A35" s="1087"/>
      <c r="B35" s="1087"/>
      <c r="C35" s="67"/>
      <c r="D35" s="1088"/>
      <c r="E35" s="1088"/>
      <c r="F35" s="68"/>
    </row>
    <row r="36" spans="1:14" ht="7.5" customHeight="1">
      <c r="A36" s="69"/>
      <c r="B36" s="69"/>
      <c r="C36" s="70"/>
      <c r="D36" s="65"/>
      <c r="E36" s="65"/>
      <c r="F36" s="68"/>
    </row>
    <row r="37" spans="1:14">
      <c r="A37" s="1103" t="s">
        <v>22</v>
      </c>
      <c r="B37" s="1103"/>
      <c r="C37" s="1105"/>
      <c r="D37" s="1107">
        <f>D31-D34</f>
        <v>0</v>
      </c>
      <c r="E37" s="1107"/>
      <c r="F37" s="1"/>
    </row>
    <row r="38" spans="1:14" ht="13.5" thickBot="1">
      <c r="A38" s="1104"/>
      <c r="B38" s="1104"/>
      <c r="C38" s="1106"/>
      <c r="D38" s="1108"/>
      <c r="E38" s="1108"/>
      <c r="F38" s="2"/>
    </row>
    <row r="39" spans="1:14" ht="9.75" customHeight="1" thickTop="1">
      <c r="A39" s="64"/>
      <c r="B39" s="64"/>
      <c r="C39" s="362"/>
      <c r="D39" s="65"/>
      <c r="E39" s="65"/>
      <c r="F39" s="362"/>
    </row>
    <row r="40" spans="1:14" ht="15">
      <c r="A40" s="1098" t="s">
        <v>23</v>
      </c>
      <c r="B40" s="1098"/>
      <c r="C40" s="67">
        <v>0.22</v>
      </c>
      <c r="D40" s="1086">
        <f>D37*C40</f>
        <v>0</v>
      </c>
      <c r="E40" s="1086"/>
      <c r="F40" s="66"/>
    </row>
    <row r="41" spans="1:14" ht="9.75" customHeight="1" thickBot="1">
      <c r="A41" s="71"/>
      <c r="B41" s="71"/>
      <c r="C41" s="72"/>
      <c r="D41" s="72"/>
      <c r="E41" s="72"/>
      <c r="F41" s="72"/>
    </row>
    <row r="42" spans="1:14" ht="20.25" thickBot="1">
      <c r="A42" s="1099" t="s">
        <v>1373</v>
      </c>
      <c r="B42" s="1100"/>
      <c r="C42" s="73"/>
      <c r="D42" s="1101">
        <f>SUM(D37:E41)</f>
        <v>0</v>
      </c>
      <c r="E42" s="1102"/>
      <c r="F42" s="74"/>
    </row>
    <row r="43" spans="1:14" ht="15">
      <c r="A43" s="1093"/>
      <c r="B43" s="1094"/>
      <c r="C43" s="1094"/>
      <c r="D43" s="1094"/>
      <c r="E43" s="1094"/>
      <c r="F43" s="75"/>
    </row>
    <row r="44" spans="1:14">
      <c r="A44" s="1090" t="s">
        <v>827</v>
      </c>
      <c r="B44" s="1091"/>
      <c r="C44" s="1091"/>
      <c r="D44" s="1091"/>
      <c r="E44" s="1091"/>
      <c r="F44" s="324"/>
    </row>
    <row r="45" spans="1:14">
      <c r="A45" s="1090"/>
      <c r="B45" s="1091"/>
      <c r="C45" s="1091"/>
      <c r="D45" s="1091"/>
      <c r="E45" s="1091"/>
      <c r="F45" s="324"/>
    </row>
    <row r="46" spans="1:14">
      <c r="A46" s="1090"/>
      <c r="B46" s="1091"/>
      <c r="C46" s="1091"/>
      <c r="D46" s="1091"/>
      <c r="E46" s="1091"/>
      <c r="F46" s="324"/>
    </row>
    <row r="47" spans="1:14">
      <c r="A47" s="1091"/>
      <c r="B47" s="1091"/>
      <c r="C47" s="1091"/>
      <c r="D47" s="1091"/>
      <c r="E47" s="1091"/>
      <c r="F47" s="325"/>
    </row>
    <row r="48" spans="1:14">
      <c r="A48" s="1091"/>
      <c r="B48" s="1091"/>
      <c r="C48" s="1091"/>
      <c r="D48" s="1091"/>
      <c r="E48" s="1091"/>
      <c r="F48" s="76"/>
    </row>
    <row r="49" spans="1:6">
      <c r="A49" s="76"/>
      <c r="B49" s="77"/>
      <c r="C49" s="77"/>
      <c r="D49" s="77"/>
      <c r="E49" s="78"/>
      <c r="F49" s="76"/>
    </row>
    <row r="50" spans="1:6">
      <c r="A50" s="76"/>
      <c r="B50" s="77"/>
      <c r="C50" s="77"/>
      <c r="D50" s="77"/>
      <c r="E50" s="78"/>
      <c r="F50" s="76"/>
    </row>
    <row r="51" spans="1:6" ht="15">
      <c r="A51" s="75" t="s">
        <v>24</v>
      </c>
      <c r="B51" s="77"/>
      <c r="C51" s="77"/>
      <c r="D51" s="77"/>
      <c r="E51" s="78"/>
      <c r="F51" s="76"/>
    </row>
    <row r="52" spans="1:6" ht="25.5" customHeight="1">
      <c r="A52" s="1092" t="s">
        <v>25</v>
      </c>
      <c r="B52" s="1092"/>
      <c r="C52" s="1092"/>
      <c r="D52" s="1092"/>
      <c r="E52" s="1092"/>
      <c r="F52" s="79"/>
    </row>
    <row r="53" spans="1:6" ht="40.5" customHeight="1">
      <c r="A53" s="1092" t="s">
        <v>26</v>
      </c>
      <c r="B53" s="1092"/>
      <c r="C53" s="1092"/>
      <c r="D53" s="1092"/>
      <c r="E53" s="1092"/>
      <c r="F53" s="79"/>
    </row>
    <row r="54" spans="1:6" ht="30" customHeight="1">
      <c r="A54" s="1092" t="s">
        <v>27</v>
      </c>
      <c r="B54" s="1092"/>
      <c r="C54" s="1092"/>
      <c r="D54" s="1092"/>
      <c r="E54" s="1092"/>
      <c r="F54" s="79"/>
    </row>
    <row r="55" spans="1:6">
      <c r="A55" s="1092"/>
      <c r="B55" s="1092"/>
      <c r="C55" s="1092"/>
      <c r="D55" s="1092"/>
      <c r="E55" s="1092"/>
      <c r="F55" s="79"/>
    </row>
    <row r="56" spans="1:6" ht="58.5" customHeight="1">
      <c r="A56" s="1092" t="s">
        <v>28</v>
      </c>
      <c r="B56" s="1092"/>
      <c r="C56" s="1092"/>
      <c r="D56" s="1092"/>
      <c r="E56" s="1092"/>
      <c r="F56" s="79"/>
    </row>
    <row r="57" spans="1:6" ht="29.25" customHeight="1">
      <c r="A57" s="1092" t="s">
        <v>29</v>
      </c>
      <c r="B57" s="1092"/>
      <c r="C57" s="1092"/>
      <c r="D57" s="1092"/>
      <c r="E57" s="1092"/>
      <c r="F57" s="79"/>
    </row>
    <row r="58" spans="1:6" ht="43.5" customHeight="1">
      <c r="A58" s="1092" t="s">
        <v>30</v>
      </c>
      <c r="B58" s="1092"/>
      <c r="C58" s="1092"/>
      <c r="D58" s="1092"/>
      <c r="E58" s="1092"/>
      <c r="F58" s="79"/>
    </row>
    <row r="59" spans="1:6" ht="82.5" customHeight="1">
      <c r="A59" s="1092" t="s">
        <v>31</v>
      </c>
      <c r="B59" s="1092"/>
      <c r="C59" s="1092"/>
      <c r="D59" s="1092"/>
      <c r="E59" s="1092"/>
      <c r="F59" s="79"/>
    </row>
    <row r="60" spans="1:6" ht="45.75" customHeight="1">
      <c r="A60" s="1092" t="s">
        <v>32</v>
      </c>
      <c r="B60" s="1092"/>
      <c r="C60" s="1092"/>
      <c r="D60" s="1092"/>
      <c r="E60" s="1092"/>
      <c r="F60" s="79"/>
    </row>
    <row r="61" spans="1:6">
      <c r="A61" s="80"/>
      <c r="B61" s="80"/>
      <c r="C61" s="81"/>
      <c r="D61" s="81"/>
      <c r="E61" s="81"/>
      <c r="F61" s="80"/>
    </row>
    <row r="62" spans="1:6" ht="15">
      <c r="A62" s="633" t="s">
        <v>33</v>
      </c>
      <c r="B62" s="84"/>
      <c r="C62" s="84"/>
      <c r="D62" s="84"/>
      <c r="E62" s="84"/>
      <c r="F62" s="634"/>
    </row>
    <row r="63" spans="1:6" ht="27" customHeight="1">
      <c r="A63" s="1089" t="s">
        <v>34</v>
      </c>
      <c r="B63" s="1089"/>
      <c r="C63" s="1089"/>
      <c r="D63" s="1089"/>
      <c r="E63" s="1089"/>
      <c r="F63" s="634"/>
    </row>
    <row r="64" spans="1:6" ht="27.75" customHeight="1">
      <c r="A64" s="1089" t="s">
        <v>35</v>
      </c>
      <c r="B64" s="1089"/>
      <c r="C64" s="1089"/>
      <c r="D64" s="1089"/>
      <c r="E64" s="1089"/>
      <c r="F64" s="634"/>
    </row>
    <row r="65" spans="1:6" ht="15">
      <c r="A65" s="1089" t="s">
        <v>36</v>
      </c>
      <c r="B65" s="1089"/>
      <c r="C65" s="1089"/>
      <c r="D65" s="1089"/>
      <c r="E65" s="1089"/>
      <c r="F65" s="634"/>
    </row>
    <row r="66" spans="1:6" ht="30" customHeight="1">
      <c r="A66" s="1089" t="s">
        <v>37</v>
      </c>
      <c r="B66" s="1089"/>
      <c r="C66" s="1089"/>
      <c r="D66" s="1089"/>
      <c r="E66" s="1089"/>
      <c r="F66" s="634"/>
    </row>
    <row r="67" spans="1:6" ht="71.25" customHeight="1">
      <c r="A67" s="1089" t="s">
        <v>38</v>
      </c>
      <c r="B67" s="1089"/>
      <c r="C67" s="1089"/>
      <c r="D67" s="1089"/>
      <c r="E67" s="1089"/>
      <c r="F67" s="634"/>
    </row>
    <row r="68" spans="1:6" ht="15">
      <c r="A68" s="1089" t="s">
        <v>39</v>
      </c>
      <c r="B68" s="1089"/>
      <c r="C68" s="1089"/>
      <c r="D68" s="1089"/>
      <c r="E68" s="1089"/>
      <c r="F68" s="634"/>
    </row>
    <row r="69" spans="1:6" ht="15">
      <c r="A69" s="1089" t="s">
        <v>40</v>
      </c>
      <c r="B69" s="1089"/>
      <c r="C69" s="1089"/>
      <c r="D69" s="1089"/>
      <c r="E69" s="1089"/>
      <c r="F69" s="634"/>
    </row>
    <row r="70" spans="1:6" ht="69.75" customHeight="1">
      <c r="A70" s="1089" t="s">
        <v>41</v>
      </c>
      <c r="B70" s="1089"/>
      <c r="C70" s="1089"/>
      <c r="D70" s="1089"/>
      <c r="E70" s="1089"/>
      <c r="F70" s="634"/>
    </row>
    <row r="71" spans="1:6" ht="33.75" customHeight="1">
      <c r="A71" s="1089" t="s">
        <v>42</v>
      </c>
      <c r="B71" s="1089"/>
      <c r="C71" s="1089"/>
      <c r="D71" s="1089"/>
      <c r="E71" s="1089"/>
      <c r="F71" s="634"/>
    </row>
    <row r="72" spans="1:6" ht="15">
      <c r="A72" s="1089" t="s">
        <v>43</v>
      </c>
      <c r="B72" s="1089"/>
      <c r="C72" s="1089"/>
      <c r="D72" s="1089"/>
      <c r="E72" s="1089"/>
      <c r="F72" s="634"/>
    </row>
    <row r="73" spans="1:6" ht="26.25" customHeight="1">
      <c r="A73" s="1089" t="s">
        <v>44</v>
      </c>
      <c r="B73" s="1089"/>
      <c r="C73" s="1089"/>
      <c r="D73" s="1089"/>
      <c r="E73" s="1089"/>
      <c r="F73" s="634"/>
    </row>
    <row r="74" spans="1:6" ht="30.75" customHeight="1">
      <c r="A74" s="1089" t="s">
        <v>45</v>
      </c>
      <c r="B74" s="1089"/>
      <c r="C74" s="1089"/>
      <c r="D74" s="1089"/>
      <c r="E74" s="1089"/>
      <c r="F74" s="634"/>
    </row>
    <row r="75" spans="1:6" ht="28.5" customHeight="1">
      <c r="A75" s="1089" t="s">
        <v>46</v>
      </c>
      <c r="B75" s="1089"/>
      <c r="C75" s="1089"/>
      <c r="D75" s="1089"/>
      <c r="E75" s="1089"/>
      <c r="F75" s="634"/>
    </row>
    <row r="76" spans="1:6" ht="31.5" customHeight="1">
      <c r="A76" s="1089" t="s">
        <v>47</v>
      </c>
      <c r="B76" s="1089"/>
      <c r="C76" s="1089"/>
      <c r="D76" s="1089"/>
      <c r="E76" s="1089"/>
      <c r="F76" s="634"/>
    </row>
    <row r="77" spans="1:6" ht="72.75" customHeight="1">
      <c r="A77" s="1089" t="s">
        <v>48</v>
      </c>
      <c r="B77" s="1089"/>
      <c r="C77" s="1089"/>
      <c r="D77" s="1089"/>
      <c r="E77" s="1089"/>
      <c r="F77" s="634"/>
    </row>
  </sheetData>
  <mergeCells count="54">
    <mergeCell ref="A10:B10"/>
    <mergeCell ref="C10:E10"/>
    <mergeCell ref="A4:B4"/>
    <mergeCell ref="C4:E5"/>
    <mergeCell ref="A6:B6"/>
    <mergeCell ref="C6:E8"/>
    <mergeCell ref="A9:B9"/>
    <mergeCell ref="A25:B25"/>
    <mergeCell ref="D25:E25"/>
    <mergeCell ref="A43:E43"/>
    <mergeCell ref="A11:B11"/>
    <mergeCell ref="A12:B12"/>
    <mergeCell ref="C12:E12"/>
    <mergeCell ref="B16:C16"/>
    <mergeCell ref="B18:C18"/>
    <mergeCell ref="A40:B40"/>
    <mergeCell ref="D40:E40"/>
    <mergeCell ref="A42:B42"/>
    <mergeCell ref="D42:E42"/>
    <mergeCell ref="A37:B38"/>
    <mergeCell ref="C37:C38"/>
    <mergeCell ref="D37:E38"/>
    <mergeCell ref="A44:E48"/>
    <mergeCell ref="A65:E65"/>
    <mergeCell ref="A52:E52"/>
    <mergeCell ref="A53:E53"/>
    <mergeCell ref="A54:E54"/>
    <mergeCell ref="A55:E55"/>
    <mergeCell ref="A56:E56"/>
    <mergeCell ref="A57:E57"/>
    <mergeCell ref="A58:E58"/>
    <mergeCell ref="A59:E59"/>
    <mergeCell ref="A60:E60"/>
    <mergeCell ref="A63:E63"/>
    <mergeCell ref="A64:E64"/>
    <mergeCell ref="A77:E77"/>
    <mergeCell ref="A66:E66"/>
    <mergeCell ref="A67:E67"/>
    <mergeCell ref="A68:E68"/>
    <mergeCell ref="A69:E69"/>
    <mergeCell ref="A70:E70"/>
    <mergeCell ref="A71:E71"/>
    <mergeCell ref="A72:E72"/>
    <mergeCell ref="A73:E73"/>
    <mergeCell ref="A74:E74"/>
    <mergeCell ref="A75:E75"/>
    <mergeCell ref="A76:E76"/>
    <mergeCell ref="F37:F38"/>
    <mergeCell ref="A31:B31"/>
    <mergeCell ref="D31:E31"/>
    <mergeCell ref="A34:B34"/>
    <mergeCell ref="D34:E34"/>
    <mergeCell ref="A35:B35"/>
    <mergeCell ref="D35:E35"/>
  </mergeCells>
  <conditionalFormatting sqref="C34:E34">
    <cfRule type="cellIs" dxfId="0" priority="1" operator="equal">
      <formula>0</formula>
    </cfRule>
  </conditionalFormatting>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2" manualBreakCount="2">
    <brk id="50" max="5" man="1"/>
    <brk id="71" max="5"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N34"/>
  <sheetViews>
    <sheetView view="pageBreakPreview" topLeftCell="A13" zoomScaleSheetLayoutView="100" workbookViewId="0">
      <selection activeCell="B17" sqref="B17"/>
    </sheetView>
  </sheetViews>
  <sheetFormatPr defaultColWidth="9.140625" defaultRowHeight="12.75"/>
  <cols>
    <col min="1" max="1" width="5.5703125" style="86" customWidth="1"/>
    <col min="2" max="2" width="81.7109375" style="37" customWidth="1"/>
    <col min="3" max="3" width="12.5703125" style="37" customWidth="1"/>
    <col min="4" max="4" width="14.140625" style="87" customWidth="1"/>
    <col min="5" max="5" width="24" style="37" customWidth="1"/>
    <col min="6" max="6" width="1.140625" style="37" customWidth="1"/>
    <col min="7" max="10" width="1.28515625" style="37" customWidth="1"/>
    <col min="11" max="12" width="4.7109375" style="38" customWidth="1"/>
    <col min="13" max="14" width="9.140625" style="38"/>
    <col min="15" max="16384" width="9.140625" style="37"/>
  </cols>
  <sheetData>
    <row r="1" spans="1:6" ht="15">
      <c r="A1" s="161"/>
      <c r="B1" s="162"/>
      <c r="C1" s="83"/>
      <c r="D1" s="83"/>
      <c r="E1" s="84"/>
      <c r="F1" s="85"/>
    </row>
    <row r="3" spans="1:6" ht="15">
      <c r="B3" s="82" t="s">
        <v>49</v>
      </c>
    </row>
    <row r="5" spans="1:6">
      <c r="B5" s="88" t="s">
        <v>50</v>
      </c>
    </row>
    <row r="6" spans="1:6">
      <c r="B6" s="1112" t="s">
        <v>51</v>
      </c>
    </row>
    <row r="7" spans="1:6">
      <c r="B7" s="1112"/>
    </row>
    <row r="8" spans="1:6">
      <c r="B8" s="1112"/>
    </row>
    <row r="9" spans="1:6">
      <c r="B9" s="149"/>
    </row>
    <row r="10" spans="1:6">
      <c r="B10" s="310" t="s">
        <v>52</v>
      </c>
    </row>
    <row r="11" spans="1:6" ht="89.25">
      <c r="B11" s="89" t="s">
        <v>53</v>
      </c>
    </row>
    <row r="12" spans="1:6">
      <c r="B12" s="149"/>
    </row>
    <row r="13" spans="1:6" ht="63.75">
      <c r="B13" s="89" t="s">
        <v>54</v>
      </c>
    </row>
    <row r="14" spans="1:6">
      <c r="B14" s="89"/>
    </row>
    <row r="15" spans="1:6" ht="51">
      <c r="B15" s="89" t="s">
        <v>55</v>
      </c>
    </row>
    <row r="16" spans="1:6">
      <c r="B16" s="89"/>
    </row>
    <row r="17" spans="2:2" ht="76.5">
      <c r="B17" s="89" t="s">
        <v>56</v>
      </c>
    </row>
    <row r="18" spans="2:2">
      <c r="B18" s="89"/>
    </row>
    <row r="19" spans="2:2" ht="25.5">
      <c r="B19" s="89" t="s">
        <v>57</v>
      </c>
    </row>
    <row r="20" spans="2:2">
      <c r="B20" s="149"/>
    </row>
    <row r="21" spans="2:2">
      <c r="B21" s="310" t="s">
        <v>58</v>
      </c>
    </row>
    <row r="22" spans="2:2">
      <c r="B22" s="149"/>
    </row>
    <row r="23" spans="2:2" ht="63.75">
      <c r="B23" s="89" t="s">
        <v>59</v>
      </c>
    </row>
    <row r="24" spans="2:2">
      <c r="B24" s="149"/>
    </row>
    <row r="25" spans="2:2" ht="38.25">
      <c r="B25" s="89" t="s">
        <v>60</v>
      </c>
    </row>
    <row r="26" spans="2:2">
      <c r="B26" s="149"/>
    </row>
    <row r="27" spans="2:2" ht="63.75">
      <c r="B27" s="89" t="s">
        <v>61</v>
      </c>
    </row>
    <row r="28" spans="2:2">
      <c r="B28" s="149"/>
    </row>
    <row r="29" spans="2:2" ht="38.25">
      <c r="B29" s="89" t="s">
        <v>62</v>
      </c>
    </row>
    <row r="30" spans="2:2">
      <c r="B30" s="149"/>
    </row>
    <row r="31" spans="2:2" ht="38.25">
      <c r="B31" s="89" t="s">
        <v>63</v>
      </c>
    </row>
    <row r="32" spans="2:2">
      <c r="B32" s="149"/>
    </row>
    <row r="33" spans="2:2">
      <c r="B33" s="149"/>
    </row>
    <row r="34" spans="2:2">
      <c r="B34" s="149"/>
    </row>
  </sheetData>
  <mergeCells count="1">
    <mergeCell ref="B6:B8"/>
  </mergeCells>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1" manualBreakCount="1">
    <brk id="27" max="1"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J90"/>
  <sheetViews>
    <sheetView showZeros="0" view="pageBreakPreview" zoomScaleSheetLayoutView="100" workbookViewId="0">
      <selection activeCell="D22" sqref="D22"/>
    </sheetView>
  </sheetViews>
  <sheetFormatPr defaultColWidth="9.140625" defaultRowHeight="12.75"/>
  <cols>
    <col min="1" max="1" width="5.42578125" style="86" bestFit="1" customWidth="1"/>
    <col min="2" max="2" width="36.140625" style="37" customWidth="1"/>
    <col min="3" max="3" width="12.5703125" style="37" customWidth="1"/>
    <col min="4" max="4" width="32" style="37" customWidth="1"/>
    <col min="5" max="5" width="0.7109375" style="38" customWidth="1"/>
    <col min="6" max="6" width="8" style="37" customWidth="1"/>
    <col min="7" max="8" width="4.7109375" style="38" customWidth="1"/>
    <col min="9" max="9" width="11" style="38" bestFit="1" customWidth="1"/>
    <col min="10" max="10" width="9.140625" style="38"/>
    <col min="11" max="16384" width="9.140625" style="37"/>
  </cols>
  <sheetData>
    <row r="1" spans="1:10" s="7" customFormat="1">
      <c r="A1" s="90"/>
      <c r="B1" s="91"/>
      <c r="C1" s="92"/>
      <c r="D1" s="92"/>
      <c r="E1" s="13"/>
    </row>
    <row r="2" spans="1:10" s="13" customFormat="1">
      <c r="A2" s="93"/>
      <c r="B2" s="94"/>
      <c r="C2" s="95"/>
      <c r="D2" s="95"/>
    </row>
    <row r="3" spans="1:10" s="14" customFormat="1" ht="15" customHeight="1">
      <c r="A3" s="96"/>
      <c r="B3" s="97" t="s">
        <v>0</v>
      </c>
      <c r="C3" s="1117" t="str">
        <f>'A. SKUPNA_REKAPITULACIJA'!C4</f>
        <v>UNIVERZITETNI KLINIČNI CENTER MARIBOR,
LJUBLJANSKA ULICA 5, 2000 MARIBOR</v>
      </c>
      <c r="D3" s="1117"/>
      <c r="E3" s="12"/>
      <c r="F3" s="12"/>
      <c r="G3" s="13"/>
      <c r="H3" s="13"/>
      <c r="I3" s="13"/>
      <c r="J3" s="13"/>
    </row>
    <row r="4" spans="1:10" s="14" customFormat="1" ht="15" customHeight="1">
      <c r="A4" s="96"/>
      <c r="B4" s="97"/>
      <c r="C4" s="1117"/>
      <c r="D4" s="1117"/>
      <c r="E4" s="12"/>
      <c r="F4" s="12"/>
      <c r="G4" s="13"/>
      <c r="H4" s="13"/>
      <c r="I4" s="13"/>
      <c r="J4" s="13"/>
    </row>
    <row r="5" spans="1:10" s="14" customFormat="1" ht="14.25" customHeight="1">
      <c r="A5" s="96"/>
      <c r="B5" s="97"/>
      <c r="C5" s="1118">
        <f>'A. SKUPNA_REKAPITULACIJA'!C3</f>
        <v>0</v>
      </c>
      <c r="D5" s="1118"/>
      <c r="E5" s="16"/>
      <c r="F5" s="16"/>
      <c r="G5" s="13"/>
      <c r="H5" s="13"/>
      <c r="I5" s="13"/>
      <c r="J5" s="13"/>
    </row>
    <row r="6" spans="1:10" s="14" customFormat="1" ht="15">
      <c r="A6" s="96"/>
      <c r="B6" s="97"/>
      <c r="C6" s="98"/>
      <c r="D6" s="99"/>
      <c r="E6" s="16"/>
      <c r="F6" s="16"/>
      <c r="G6" s="13"/>
      <c r="H6" s="13"/>
      <c r="I6" s="13"/>
      <c r="J6" s="13"/>
    </row>
    <row r="7" spans="1:10" s="14" customFormat="1" ht="14.25">
      <c r="A7" s="96"/>
      <c r="B7" s="97" t="s">
        <v>2</v>
      </c>
      <c r="C7" s="1119" t="str">
        <f>'A. SKUPNA_REKAPITULACIJA'!C6</f>
        <v xml:space="preserve">UKC MARIBOR, ODDELEK ZA PLJUČNE BOLEZNI ZGRADBA ŠT. 2, III. NADSTROPJE </v>
      </c>
      <c r="D7" s="1119"/>
      <c r="E7" s="20"/>
      <c r="F7" s="20"/>
      <c r="G7" s="13"/>
      <c r="H7" s="13"/>
      <c r="I7" s="13"/>
      <c r="J7" s="13"/>
    </row>
    <row r="8" spans="1:10" s="14" customFormat="1" ht="14.25">
      <c r="A8" s="96"/>
      <c r="B8" s="97"/>
      <c r="C8" s="1119"/>
      <c r="D8" s="1119"/>
      <c r="E8" s="20"/>
      <c r="F8" s="20"/>
      <c r="G8" s="13"/>
      <c r="H8" s="13"/>
      <c r="I8" s="13"/>
      <c r="J8" s="13"/>
    </row>
    <row r="9" spans="1:10" s="14" customFormat="1" ht="15" customHeight="1">
      <c r="A9" s="96"/>
      <c r="B9" s="97"/>
      <c r="C9" s="1119"/>
      <c r="D9" s="1119"/>
      <c r="E9" s="20"/>
      <c r="F9" s="20"/>
      <c r="G9" s="13"/>
      <c r="H9" s="13"/>
      <c r="I9" s="13"/>
      <c r="J9" s="13"/>
    </row>
    <row r="10" spans="1:10" s="14" customFormat="1" ht="15">
      <c r="A10" s="96"/>
      <c r="B10" s="97"/>
      <c r="C10" s="100"/>
      <c r="D10" s="100"/>
      <c r="E10" s="20"/>
      <c r="F10" s="20"/>
      <c r="G10" s="20"/>
      <c r="H10" s="20"/>
      <c r="I10" s="13"/>
      <c r="J10" s="13"/>
    </row>
    <row r="11" spans="1:10" s="14" customFormat="1" ht="15">
      <c r="A11" s="96"/>
      <c r="B11" s="101" t="s">
        <v>4</v>
      </c>
      <c r="C11" s="1120" t="str">
        <f>'A. SKUPNA_REKAPITULACIJA'!C9</f>
        <v>PZI</v>
      </c>
      <c r="D11" s="1116"/>
      <c r="E11" s="13"/>
      <c r="G11" s="13"/>
      <c r="H11" s="13"/>
      <c r="I11" s="13"/>
      <c r="J11" s="13"/>
    </row>
    <row r="12" spans="1:10" s="14" customFormat="1" ht="15" customHeight="1">
      <c r="A12" s="96"/>
      <c r="B12" s="101" t="s">
        <v>6</v>
      </c>
      <c r="C12" s="1120" t="str">
        <f>'A. SKUPNA_REKAPITULACIJA'!C10</f>
        <v>VALTER ERNST univ.dipl.inž.arh.</v>
      </c>
      <c r="D12" s="1116"/>
      <c r="E12" s="28"/>
      <c r="F12" s="28"/>
      <c r="G12" s="13"/>
      <c r="H12" s="13"/>
      <c r="I12" s="13"/>
      <c r="J12" s="13"/>
    </row>
    <row r="13" spans="1:10" s="14" customFormat="1" ht="15">
      <c r="A13" s="96"/>
      <c r="B13" s="101" t="s">
        <v>8</v>
      </c>
      <c r="C13" s="1115" t="str">
        <f>'A. SKUPNA_REKAPITULACIJA'!C11</f>
        <v>010/2019</v>
      </c>
      <c r="D13" s="1116"/>
      <c r="E13" s="13"/>
      <c r="G13" s="13"/>
      <c r="H13" s="13"/>
      <c r="I13" s="13"/>
      <c r="J13" s="13"/>
    </row>
    <row r="14" spans="1:10" ht="15">
      <c r="B14" s="101" t="s">
        <v>10</v>
      </c>
      <c r="C14" s="1120" t="str">
        <f>'A. SKUPNA_REKAPITULACIJA'!C12</f>
        <v>CELJE,  2. 4. 2021 PREGLED</v>
      </c>
      <c r="D14" s="1116"/>
    </row>
    <row r="15" spans="1:10">
      <c r="B15" s="102"/>
      <c r="C15" s="103"/>
      <c r="D15" s="103"/>
    </row>
    <row r="16" spans="1:10" s="106" customFormat="1" ht="19.5" customHeight="1">
      <c r="A16" s="104"/>
      <c r="B16" s="1122"/>
      <c r="C16" s="1122"/>
      <c r="D16" s="105"/>
      <c r="E16" s="59"/>
      <c r="G16" s="59"/>
      <c r="H16" s="59"/>
      <c r="I16" s="59"/>
      <c r="J16" s="59"/>
    </row>
    <row r="17" spans="1:10" ht="13.5" thickBot="1">
      <c r="B17" s="107"/>
      <c r="C17" s="108"/>
      <c r="D17" s="108"/>
    </row>
    <row r="18" spans="1:10" ht="21" thickBot="1">
      <c r="B18" s="1123" t="s">
        <v>64</v>
      </c>
      <c r="C18" s="1124"/>
      <c r="D18" s="1124"/>
    </row>
    <row r="19" spans="1:10" ht="20.25">
      <c r="B19" s="109"/>
      <c r="C19" s="110"/>
      <c r="D19" s="111"/>
    </row>
    <row r="20" spans="1:10" ht="15.75">
      <c r="B20" s="112" t="s">
        <v>65</v>
      </c>
      <c r="C20" s="112"/>
      <c r="D20" s="113">
        <f>D64</f>
        <v>0</v>
      </c>
    </row>
    <row r="21" spans="1:10" ht="15.75">
      <c r="B21" s="102"/>
      <c r="C21" s="103"/>
      <c r="D21" s="113"/>
    </row>
    <row r="22" spans="1:10" ht="15.75">
      <c r="B22" s="112" t="s">
        <v>66</v>
      </c>
      <c r="C22" s="112"/>
      <c r="D22" s="113">
        <f>SUM(D90)</f>
        <v>0</v>
      </c>
    </row>
    <row r="23" spans="1:10" s="62" customFormat="1" ht="15.75">
      <c r="A23" s="114"/>
      <c r="B23" s="112"/>
      <c r="D23" s="115"/>
      <c r="E23" s="63"/>
      <c r="G23" s="63"/>
      <c r="H23" s="63"/>
      <c r="I23" s="63"/>
      <c r="J23" s="63"/>
    </row>
    <row r="24" spans="1:10" s="121" customFormat="1" ht="18.75" thickBot="1">
      <c r="A24" s="116"/>
      <c r="B24" s="117" t="s">
        <v>67</v>
      </c>
      <c r="C24" s="118"/>
      <c r="D24" s="119">
        <f>SUM(D20:D23)</f>
        <v>0</v>
      </c>
      <c r="E24" s="120"/>
      <c r="G24" s="120"/>
      <c r="H24" s="120"/>
      <c r="I24" s="120"/>
      <c r="J24" s="120"/>
    </row>
    <row r="25" spans="1:10" s="121" customFormat="1" ht="18.75" thickTop="1">
      <c r="A25" s="116"/>
      <c r="B25" s="122"/>
      <c r="C25" s="120"/>
      <c r="D25" s="123"/>
      <c r="E25" s="120"/>
      <c r="G25" s="120"/>
      <c r="H25" s="120"/>
      <c r="I25" s="120"/>
      <c r="J25" s="120"/>
    </row>
    <row r="26" spans="1:10" s="62" customFormat="1" ht="15.75">
      <c r="A26" s="114"/>
      <c r="B26" s="124" t="s">
        <v>68</v>
      </c>
      <c r="C26" s="125">
        <v>0.22</v>
      </c>
      <c r="D26" s="123">
        <f>SUM(D20:D23)*C26</f>
        <v>0</v>
      </c>
      <c r="E26" s="63"/>
      <c r="G26" s="63"/>
      <c r="H26" s="63"/>
      <c r="I26" s="63"/>
      <c r="J26" s="63"/>
    </row>
    <row r="27" spans="1:10" s="62" customFormat="1" ht="15.75">
      <c r="A27" s="114"/>
      <c r="B27" s="126"/>
      <c r="C27" s="63"/>
      <c r="D27" s="123"/>
      <c r="E27" s="63"/>
      <c r="G27" s="63"/>
      <c r="H27" s="63"/>
      <c r="I27" s="63"/>
      <c r="J27" s="63"/>
    </row>
    <row r="28" spans="1:10" s="121" customFormat="1" ht="18.75" thickBot="1">
      <c r="A28" s="116"/>
      <c r="B28" s="127" t="s">
        <v>69</v>
      </c>
      <c r="C28" s="127"/>
      <c r="D28" s="128">
        <f>D24+D26</f>
        <v>0</v>
      </c>
      <c r="E28" s="120"/>
      <c r="G28" s="120"/>
      <c r="H28" s="120"/>
      <c r="I28" s="120"/>
      <c r="J28" s="120"/>
    </row>
    <row r="29" spans="1:10" s="62" customFormat="1" ht="15">
      <c r="A29" s="114"/>
      <c r="B29" s="126"/>
      <c r="C29" s="63"/>
      <c r="D29" s="129"/>
      <c r="E29" s="63"/>
      <c r="G29" s="63"/>
      <c r="H29" s="63"/>
      <c r="I29" s="63"/>
      <c r="J29" s="63"/>
    </row>
    <row r="30" spans="1:10" s="328" customFormat="1">
      <c r="A30" s="327"/>
      <c r="B30" s="326" t="s">
        <v>829</v>
      </c>
      <c r="D30" s="329"/>
      <c r="E30" s="330"/>
      <c r="G30" s="330"/>
      <c r="H30" s="330"/>
      <c r="I30" s="330"/>
      <c r="J30" s="330"/>
    </row>
    <row r="31" spans="1:10" s="328" customFormat="1">
      <c r="A31" s="327"/>
      <c r="B31" s="326" t="s">
        <v>70</v>
      </c>
      <c r="D31" s="331"/>
      <c r="E31" s="330"/>
      <c r="G31" s="330"/>
      <c r="H31" s="330"/>
      <c r="I31" s="330"/>
      <c r="J31" s="330"/>
    </row>
    <row r="32" spans="1:10" s="328" customFormat="1">
      <c r="A32" s="327"/>
      <c r="B32" s="326" t="s">
        <v>71</v>
      </c>
      <c r="D32" s="326"/>
      <c r="E32" s="330"/>
      <c r="G32" s="330"/>
      <c r="H32" s="330"/>
      <c r="I32" s="330"/>
      <c r="J32" s="330"/>
    </row>
    <row r="33" spans="1:10" s="328" customFormat="1" hidden="1">
      <c r="A33" s="327"/>
      <c r="B33" s="326" t="s">
        <v>72</v>
      </c>
      <c r="D33" s="326"/>
      <c r="E33" s="330"/>
      <c r="G33" s="330"/>
      <c r="H33" s="330"/>
      <c r="I33" s="330"/>
      <c r="J33" s="330"/>
    </row>
    <row r="34" spans="1:10" s="328" customFormat="1" hidden="1">
      <c r="A34" s="327"/>
      <c r="B34" s="326" t="s">
        <v>73</v>
      </c>
      <c r="D34" s="326"/>
      <c r="E34" s="330"/>
      <c r="G34" s="330"/>
      <c r="H34" s="330"/>
      <c r="I34" s="330"/>
      <c r="J34" s="330"/>
    </row>
    <row r="35" spans="1:10" s="328" customFormat="1" hidden="1">
      <c r="A35" s="327"/>
      <c r="B35" s="326" t="s">
        <v>74</v>
      </c>
      <c r="D35" s="326"/>
      <c r="E35" s="330"/>
      <c r="G35" s="330"/>
      <c r="H35" s="330"/>
      <c r="I35" s="330"/>
      <c r="J35" s="330"/>
    </row>
    <row r="36" spans="1:10" s="328" customFormat="1">
      <c r="A36" s="327"/>
      <c r="B36" s="326" t="s">
        <v>831</v>
      </c>
      <c r="D36" s="326"/>
      <c r="E36" s="330"/>
      <c r="G36" s="330"/>
      <c r="H36" s="330"/>
      <c r="I36" s="330"/>
      <c r="J36" s="330"/>
    </row>
    <row r="37" spans="1:10" s="328" customFormat="1">
      <c r="A37" s="327"/>
      <c r="B37" s="326" t="s">
        <v>832</v>
      </c>
      <c r="D37" s="326"/>
      <c r="E37" s="330"/>
      <c r="G37" s="330"/>
      <c r="H37" s="330"/>
      <c r="I37" s="330"/>
      <c r="J37" s="330"/>
    </row>
    <row r="38" spans="1:10" s="328" customFormat="1">
      <c r="A38" s="327"/>
      <c r="B38" s="326" t="s">
        <v>833</v>
      </c>
      <c r="D38" s="326"/>
      <c r="E38" s="330"/>
      <c r="G38" s="330"/>
      <c r="H38" s="330"/>
      <c r="I38" s="330"/>
      <c r="J38" s="330"/>
    </row>
    <row r="39" spans="1:10" s="328" customFormat="1">
      <c r="A39" s="327"/>
      <c r="B39" s="326" t="s">
        <v>787</v>
      </c>
      <c r="D39" s="326"/>
      <c r="E39" s="330"/>
      <c r="G39" s="330"/>
      <c r="H39" s="330"/>
      <c r="I39" s="330"/>
      <c r="J39" s="330"/>
    </row>
    <row r="40" spans="1:10" s="328" customFormat="1">
      <c r="A40" s="327"/>
      <c r="B40" s="326"/>
      <c r="D40" s="326"/>
      <c r="E40" s="330"/>
      <c r="G40" s="330"/>
      <c r="H40" s="330"/>
      <c r="I40" s="330"/>
      <c r="J40" s="330"/>
    </row>
    <row r="41" spans="1:10" s="330" customFormat="1">
      <c r="A41" s="332"/>
      <c r="B41" s="1121" t="s">
        <v>830</v>
      </c>
      <c r="C41" s="1121"/>
      <c r="D41" s="1121"/>
      <c r="G41" s="333"/>
      <c r="I41" s="333"/>
    </row>
    <row r="42" spans="1:10" s="330" customFormat="1">
      <c r="A42" s="332"/>
      <c r="B42" s="1121"/>
      <c r="C42" s="1121"/>
      <c r="D42" s="1121"/>
      <c r="G42" s="333"/>
      <c r="I42" s="333"/>
    </row>
    <row r="43" spans="1:10" s="330" customFormat="1">
      <c r="A43" s="332"/>
      <c r="B43" s="1121"/>
      <c r="C43" s="1121"/>
      <c r="D43" s="1121"/>
      <c r="G43" s="333"/>
      <c r="I43" s="333"/>
    </row>
    <row r="44" spans="1:10" s="330" customFormat="1">
      <c r="A44" s="332"/>
      <c r="B44" s="323"/>
      <c r="C44" s="323"/>
      <c r="D44" s="323"/>
      <c r="G44" s="333"/>
      <c r="I44" s="333"/>
    </row>
    <row r="45" spans="1:10" s="330" customFormat="1">
      <c r="A45" s="332"/>
      <c r="B45" s="1121" t="s">
        <v>828</v>
      </c>
      <c r="C45" s="1121"/>
      <c r="D45" s="1121"/>
      <c r="G45" s="333"/>
      <c r="I45" s="333"/>
    </row>
    <row r="46" spans="1:10" s="330" customFormat="1">
      <c r="A46" s="332"/>
      <c r="B46" s="1121"/>
      <c r="C46" s="1121"/>
      <c r="D46" s="1121"/>
      <c r="G46" s="333"/>
      <c r="I46" s="333"/>
    </row>
    <row r="47" spans="1:10" s="330" customFormat="1">
      <c r="A47" s="332"/>
      <c r="B47" s="1121"/>
      <c r="C47" s="1121"/>
      <c r="D47" s="1121"/>
      <c r="G47" s="333"/>
      <c r="I47" s="333"/>
    </row>
    <row r="48" spans="1:10" s="330" customFormat="1">
      <c r="A48" s="332"/>
      <c r="B48" s="1121"/>
      <c r="C48" s="1121"/>
      <c r="D48" s="1121"/>
      <c r="G48" s="333"/>
      <c r="I48" s="333"/>
    </row>
    <row r="49" spans="1:10" s="330" customFormat="1">
      <c r="A49" s="332"/>
      <c r="B49" s="323"/>
      <c r="C49" s="323"/>
      <c r="D49" s="323"/>
      <c r="G49" s="333"/>
      <c r="I49" s="333"/>
    </row>
    <row r="50" spans="1:10" s="63" customFormat="1" ht="15">
      <c r="A50" s="130"/>
      <c r="B50" s="132"/>
      <c r="C50" s="132"/>
      <c r="D50" s="132"/>
      <c r="G50" s="131"/>
      <c r="I50" s="131"/>
    </row>
    <row r="51" spans="1:10" s="62" customFormat="1" ht="15">
      <c r="A51" s="114"/>
      <c r="B51" s="28" t="str">
        <f>C14</f>
        <v>CELJE,  2. 4. 2021 PREGLED</v>
      </c>
      <c r="E51" s="63"/>
      <c r="G51" s="63"/>
      <c r="H51" s="63"/>
      <c r="I51" s="63"/>
      <c r="J51" s="63"/>
    </row>
    <row r="52" spans="1:10" s="62" customFormat="1" ht="15">
      <c r="A52" s="114"/>
      <c r="B52" s="133"/>
      <c r="E52" s="63"/>
      <c r="G52" s="63"/>
      <c r="H52" s="63"/>
      <c r="I52" s="63"/>
      <c r="J52" s="63"/>
    </row>
    <row r="56" spans="1:10" s="38" customFormat="1" ht="15">
      <c r="A56" s="86"/>
      <c r="B56" s="112" t="s">
        <v>75</v>
      </c>
      <c r="C56" s="37"/>
      <c r="D56" s="37"/>
      <c r="F56" s="37"/>
    </row>
    <row r="57" spans="1:10" s="38" customFormat="1" ht="16.5">
      <c r="A57" s="134"/>
      <c r="B57" s="37"/>
      <c r="C57" s="37"/>
      <c r="D57" s="37"/>
      <c r="F57" s="37"/>
    </row>
    <row r="58" spans="1:10" s="38" customFormat="1" ht="16.5">
      <c r="A58" s="135">
        <v>1</v>
      </c>
      <c r="B58" s="136" t="s">
        <v>117</v>
      </c>
      <c r="C58" s="137"/>
      <c r="D58" s="138">
        <f>'A. GRADBENA DELA'!F60</f>
        <v>0</v>
      </c>
      <c r="F58" s="37"/>
    </row>
    <row r="59" spans="1:10" s="38" customFormat="1" ht="16.5">
      <c r="A59" s="139">
        <v>2</v>
      </c>
      <c r="B59" s="136" t="s">
        <v>76</v>
      </c>
      <c r="C59" s="137"/>
      <c r="D59" s="138">
        <f>'A. GRADBENA DELA'!F306</f>
        <v>0</v>
      </c>
      <c r="F59" s="37"/>
    </row>
    <row r="60" spans="1:10" s="38" customFormat="1" ht="16.5">
      <c r="A60" s="139">
        <v>3</v>
      </c>
      <c r="B60" s="136" t="s">
        <v>199</v>
      </c>
      <c r="C60" s="137"/>
      <c r="D60" s="138">
        <f>'A. GRADBENA DELA'!F381</f>
        <v>0</v>
      </c>
      <c r="F60" s="37"/>
    </row>
    <row r="61" spans="1:10" s="38" customFormat="1" ht="16.5">
      <c r="A61" s="140">
        <v>4</v>
      </c>
      <c r="B61" s="136" t="s">
        <v>742</v>
      </c>
      <c r="C61" s="137"/>
      <c r="D61" s="138">
        <f>'A. GRADBENA DELA'!F526</f>
        <v>0</v>
      </c>
      <c r="F61" s="37"/>
    </row>
    <row r="62" spans="1:10" s="38" customFormat="1" ht="16.5">
      <c r="A62" s="139">
        <v>5</v>
      </c>
      <c r="B62" s="136" t="s">
        <v>320</v>
      </c>
      <c r="C62" s="137"/>
      <c r="D62" s="138">
        <f>'A. GRADBENA DELA'!F665</f>
        <v>0</v>
      </c>
      <c r="F62" s="37"/>
    </row>
    <row r="63" spans="1:10" s="38" customFormat="1" ht="17.25" thickBot="1">
      <c r="A63" s="141"/>
      <c r="B63" s="142"/>
      <c r="C63" s="143"/>
      <c r="D63" s="144"/>
      <c r="F63" s="37"/>
    </row>
    <row r="64" spans="1:10" s="38" customFormat="1" ht="17.25" thickBot="1">
      <c r="A64" s="145" t="s">
        <v>13</v>
      </c>
      <c r="B64" s="146" t="s">
        <v>77</v>
      </c>
      <c r="C64" s="146"/>
      <c r="D64" s="147">
        <f>SUM(D58:D63)</f>
        <v>0</v>
      </c>
      <c r="F64" s="37"/>
    </row>
    <row r="65" spans="1:6" s="38" customFormat="1" ht="16.5">
      <c r="A65" s="148"/>
      <c r="B65" s="37"/>
      <c r="C65" s="37"/>
      <c r="D65" s="37"/>
      <c r="F65" s="37"/>
    </row>
    <row r="68" spans="1:6" s="38" customFormat="1" ht="15">
      <c r="A68" s="86"/>
      <c r="B68" s="112" t="s">
        <v>78</v>
      </c>
      <c r="C68" s="37"/>
      <c r="D68" s="37"/>
      <c r="F68" s="37"/>
    </row>
    <row r="69" spans="1:6" s="38" customFormat="1" ht="16.5">
      <c r="A69" s="134"/>
      <c r="B69" s="37"/>
      <c r="C69" s="37"/>
      <c r="D69" s="149"/>
      <c r="F69" s="37"/>
    </row>
    <row r="70" spans="1:6" s="155" customFormat="1" ht="16.5">
      <c r="A70" s="150">
        <v>1</v>
      </c>
      <c r="B70" s="151" t="s">
        <v>79</v>
      </c>
      <c r="C70" s="152"/>
      <c r="D70" s="154">
        <f>'B. OBRTNA DELA'!F106</f>
        <v>0</v>
      </c>
      <c r="F70" s="153"/>
    </row>
    <row r="71" spans="1:6" s="155" customFormat="1" ht="16.5">
      <c r="A71" s="150">
        <v>2</v>
      </c>
      <c r="B71" s="151" t="s">
        <v>80</v>
      </c>
      <c r="C71" s="152"/>
      <c r="D71" s="154">
        <f>'B. OBRTNA DELA'!F234</f>
        <v>0</v>
      </c>
      <c r="F71" s="153"/>
    </row>
    <row r="72" spans="1:6" s="155" customFormat="1" ht="16.5">
      <c r="A72" s="150">
        <v>3</v>
      </c>
      <c r="B72" s="151" t="s">
        <v>81</v>
      </c>
      <c r="C72" s="156"/>
      <c r="D72" s="157">
        <f>'B. OBRTNA DELA'!F285</f>
        <v>0</v>
      </c>
      <c r="F72" s="153"/>
    </row>
    <row r="73" spans="1:6" s="155" customFormat="1" ht="16.5">
      <c r="A73" s="150">
        <v>4</v>
      </c>
      <c r="B73" s="151" t="s">
        <v>82</v>
      </c>
      <c r="C73" s="156"/>
      <c r="D73" s="157">
        <f>'B. OBRTNA DELA'!F385</f>
        <v>0</v>
      </c>
      <c r="F73" s="153"/>
    </row>
    <row r="74" spans="1:6" s="155" customFormat="1" ht="16.5">
      <c r="A74" s="150">
        <v>5</v>
      </c>
      <c r="B74" s="151" t="s">
        <v>83</v>
      </c>
      <c r="C74" s="156"/>
      <c r="D74" s="157">
        <f>'B. OBRTNA DELA'!F451</f>
        <v>0</v>
      </c>
      <c r="F74" s="153"/>
    </row>
    <row r="75" spans="1:6" s="155" customFormat="1" ht="16.5">
      <c r="A75" s="150">
        <v>6</v>
      </c>
      <c r="B75" s="1113" t="s">
        <v>84</v>
      </c>
      <c r="C75" s="1113"/>
      <c r="D75" s="157">
        <f>'B. OBRTNA DELA'!F561</f>
        <v>0</v>
      </c>
      <c r="F75" s="153"/>
    </row>
    <row r="76" spans="1:6" s="155" customFormat="1" ht="16.5">
      <c r="A76" s="150">
        <v>7</v>
      </c>
      <c r="B76" s="1113" t="s">
        <v>528</v>
      </c>
      <c r="C76" s="1113"/>
      <c r="D76" s="157">
        <f>'B. OBRTNA DELA'!F603</f>
        <v>0</v>
      </c>
      <c r="F76" s="153"/>
    </row>
    <row r="77" spans="1:6" s="155" customFormat="1" ht="16.5">
      <c r="A77" s="150">
        <v>8</v>
      </c>
      <c r="B77" s="1113" t="s">
        <v>536</v>
      </c>
      <c r="C77" s="1113"/>
      <c r="D77" s="157">
        <f>'B. OBRTNA DELA'!F694</f>
        <v>0</v>
      </c>
      <c r="F77" s="153"/>
    </row>
    <row r="78" spans="1:6" s="155" customFormat="1" ht="16.5">
      <c r="A78" s="150">
        <v>9</v>
      </c>
      <c r="B78" s="151" t="s">
        <v>555</v>
      </c>
      <c r="C78" s="156"/>
      <c r="D78" s="157">
        <f>'B. OBRTNA DELA'!F716</f>
        <v>0</v>
      </c>
      <c r="F78" s="153"/>
    </row>
    <row r="79" spans="1:6" s="155" customFormat="1" ht="16.5">
      <c r="A79" s="150">
        <v>10</v>
      </c>
      <c r="B79" s="151" t="s">
        <v>85</v>
      </c>
      <c r="C79" s="156"/>
      <c r="D79" s="157">
        <f>'B. OBRTNA DELA'!F832</f>
        <v>0</v>
      </c>
      <c r="F79" s="153"/>
    </row>
    <row r="80" spans="1:6" s="155" customFormat="1" ht="16.5">
      <c r="A80" s="150">
        <v>11</v>
      </c>
      <c r="B80" s="1113" t="s">
        <v>592</v>
      </c>
      <c r="C80" s="1113"/>
      <c r="D80" s="157">
        <f>'B. OBRTNA DELA'!F860</f>
        <v>0</v>
      </c>
      <c r="F80" s="153"/>
    </row>
    <row r="81" spans="1:6" s="155" customFormat="1" ht="16.5">
      <c r="A81" s="150">
        <v>12</v>
      </c>
      <c r="B81" s="151" t="s">
        <v>597</v>
      </c>
      <c r="C81" s="156"/>
      <c r="D81" s="157">
        <f>'B. OBRTNA DELA'!F885</f>
        <v>0</v>
      </c>
      <c r="F81" s="153"/>
    </row>
    <row r="82" spans="1:6" s="155" customFormat="1" ht="16.5">
      <c r="A82" s="150">
        <v>13</v>
      </c>
      <c r="B82" s="1113" t="s">
        <v>86</v>
      </c>
      <c r="C82" s="1113"/>
      <c r="D82" s="154">
        <f>'B. OBRTNA DELA'!F980</f>
        <v>0</v>
      </c>
      <c r="F82" s="153"/>
    </row>
    <row r="83" spans="1:6" s="155" customFormat="1" ht="16.5">
      <c r="A83" s="150">
        <v>14</v>
      </c>
      <c r="B83" s="1113" t="s">
        <v>87</v>
      </c>
      <c r="C83" s="1113"/>
      <c r="D83" s="154">
        <f>'B. OBRTNA DELA'!F1176</f>
        <v>0</v>
      </c>
      <c r="F83" s="153"/>
    </row>
    <row r="84" spans="1:6" s="155" customFormat="1" ht="16.5">
      <c r="A84" s="150">
        <v>15</v>
      </c>
      <c r="B84" s="1113" t="s">
        <v>88</v>
      </c>
      <c r="C84" s="1113"/>
      <c r="D84" s="154">
        <f>'B. OBRTNA DELA'!F1268</f>
        <v>0</v>
      </c>
      <c r="F84" s="153"/>
    </row>
    <row r="85" spans="1:6" s="155" customFormat="1" ht="16.5">
      <c r="A85" s="150">
        <v>16</v>
      </c>
      <c r="B85" s="1113" t="s">
        <v>700</v>
      </c>
      <c r="C85" s="1113"/>
      <c r="D85" s="154">
        <f>'B. OBRTNA DELA'!F1325</f>
        <v>0</v>
      </c>
      <c r="F85" s="153"/>
    </row>
    <row r="86" spans="1:6" s="155" customFormat="1" ht="16.5">
      <c r="A86" s="150">
        <v>17</v>
      </c>
      <c r="B86" s="151" t="s">
        <v>89</v>
      </c>
      <c r="C86" s="156"/>
      <c r="D86" s="157">
        <f>'B. OBRTNA DELA'!F1367</f>
        <v>0</v>
      </c>
      <c r="F86" s="153"/>
    </row>
    <row r="87" spans="1:6" s="155" customFormat="1" ht="16.5">
      <c r="A87" s="150">
        <v>18</v>
      </c>
      <c r="B87" s="151" t="s">
        <v>820</v>
      </c>
      <c r="C87" s="156"/>
      <c r="D87" s="157">
        <f>'B. OBRTNA DELA'!F1518</f>
        <v>0</v>
      </c>
      <c r="F87" s="153"/>
    </row>
    <row r="88" spans="1:6" s="155" customFormat="1" ht="16.5">
      <c r="A88" s="150">
        <v>19</v>
      </c>
      <c r="B88" s="1114" t="s">
        <v>90</v>
      </c>
      <c r="C88" s="1114"/>
      <c r="D88" s="158">
        <f>'B. OBRTNA DELA'!F1582</f>
        <v>0</v>
      </c>
      <c r="F88" s="153"/>
    </row>
    <row r="89" spans="1:6" s="38" customFormat="1" ht="17.25" thickBot="1">
      <c r="A89" s="159"/>
      <c r="B89" s="142"/>
      <c r="C89" s="143"/>
      <c r="D89" s="160"/>
      <c r="F89" s="37"/>
    </row>
    <row r="90" spans="1:6" s="38" customFormat="1" ht="17.25" thickBot="1">
      <c r="A90" s="145" t="s">
        <v>15</v>
      </c>
      <c r="B90" s="146" t="s">
        <v>91</v>
      </c>
      <c r="C90" s="146"/>
      <c r="D90" s="147">
        <f>SUM(D70:D89)</f>
        <v>0</v>
      </c>
      <c r="F90" s="37"/>
    </row>
  </sheetData>
  <mergeCells count="20">
    <mergeCell ref="B76:C76"/>
    <mergeCell ref="B80:C80"/>
    <mergeCell ref="B82:C82"/>
    <mergeCell ref="C13:D13"/>
    <mergeCell ref="C3:D4"/>
    <mergeCell ref="C5:D5"/>
    <mergeCell ref="C7:D9"/>
    <mergeCell ref="C11:D11"/>
    <mergeCell ref="C12:D12"/>
    <mergeCell ref="B45:D48"/>
    <mergeCell ref="B41:D43"/>
    <mergeCell ref="C14:D14"/>
    <mergeCell ref="B16:C16"/>
    <mergeCell ref="B18:D18"/>
    <mergeCell ref="B75:C75"/>
    <mergeCell ref="B84:C84"/>
    <mergeCell ref="B85:C85"/>
    <mergeCell ref="B88:C88"/>
    <mergeCell ref="B77:C77"/>
    <mergeCell ref="B83:C83"/>
  </mergeCells>
  <hyperlinks>
    <hyperlink ref="A70" location="'B1_Krovsko-kleparska dela '!Področje_tiskanja" display="'B1_Krovsko-kleparska dela '!Področje_tiskanja" xr:uid="{00000000-0004-0000-0200-000000000000}"/>
    <hyperlink ref="A71" location="'B2_Ključavničarska dela'!Področje_tiskanja" display="'B2_Ključavničarska dela'!Področje_tiskanja" xr:uid="{00000000-0004-0000-0200-000001000000}"/>
    <hyperlink ref="A72" location="'B3_Plavajoči podi'!Področje_tiskanja" display="'B3_Plavajoči podi'!Področje_tiskanja" xr:uid="{00000000-0004-0000-0200-000002000000}"/>
    <hyperlink ref="A73" location="'B4_Keramičarska dela '!Področje_tiskanja" display="'B4_Keramičarska dela '!Področje_tiskanja" xr:uid="{00000000-0004-0000-0200-000003000000}"/>
    <hyperlink ref="A74" location="'B5_Podi-tlaki'!Področje_tiskanja" display="'B5_Podi-tlaki'!Področje_tiskanja" xr:uid="{00000000-0004-0000-0200-000004000000}"/>
    <hyperlink ref="A59" location="'A2_Zemeljska dela '!Področje_tiskanja" display="'A2_Zemeljska dela '!Področje_tiskanja" xr:uid="{00000000-0004-0000-0200-000005000000}"/>
    <hyperlink ref="A60" location="'A3_Betonska dela'!Področje_tiskanja" display="'A3_Betonska dela'!Področje_tiskanja" xr:uid="{00000000-0004-0000-0200-000006000000}"/>
    <hyperlink ref="A61" location="'A4_Tesarska dela'!Področje_tiskanja" display="'A4_Tesarska dela'!Področje_tiskanja" xr:uid="{00000000-0004-0000-0200-000007000000}"/>
    <hyperlink ref="A62" location="'A5_Zidarska dela'!Področje_tiskanja" display="'A5_Zidarska dela'!Področje_tiskanja" xr:uid="{00000000-0004-0000-0200-000008000000}"/>
    <hyperlink ref="A58" location="'A1_Pripravljalna dela'!Področje_tiskanja" display="'A1_Pripravljalna dela'!Področje_tiskanja" xr:uid="{00000000-0004-0000-0200-000009000000}"/>
    <hyperlink ref="A75" location="'B7_Zun. vrata in stene'!Področje_tiskanja" display="'B7_Zun. vrata in stene'!Področje_tiskanja" xr:uid="{00000000-0004-0000-0200-00000A000000}"/>
    <hyperlink ref="A88" location="'B7_Zun. vrata in stene'!Področje_tiskanja" display="'B7_Zun. vrata in stene'!Področje_tiskanja" xr:uid="{00000000-0004-0000-0200-00000B000000}"/>
    <hyperlink ref="A77" location="'B5_Podi-tlaki'!Področje_tiskanja" display="'B5_Podi-tlaki'!Področje_tiskanja" xr:uid="{00000000-0004-0000-0200-00000C000000}"/>
    <hyperlink ref="A78" location="'A3_Betonska dela'!Področje_tiskanja" display="'A3_Betonska dela'!Področje_tiskanja" xr:uid="{00000000-0004-0000-0200-00000D000000}"/>
  </hyperlinks>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2" manualBreakCount="2">
    <brk id="52" max="16383" man="1"/>
    <brk id="92" max="6"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70"/>
  <sheetViews>
    <sheetView tabSelected="1" view="pageBreakPreview" topLeftCell="A34" zoomScaleNormal="100" zoomScaleSheetLayoutView="100" workbookViewId="0">
      <selection activeCell="I45" sqref="I45"/>
    </sheetView>
  </sheetViews>
  <sheetFormatPr defaultColWidth="9.140625" defaultRowHeight="15"/>
  <cols>
    <col min="1" max="1" width="5.5703125" style="626" customWidth="1"/>
    <col min="2" max="2" width="50.7109375" style="626" customWidth="1"/>
    <col min="3" max="3" width="4.5703125" style="626" customWidth="1"/>
    <col min="4" max="4" width="10.5703125" style="627" customWidth="1"/>
    <col min="5" max="5" width="8" style="626" customWidth="1"/>
    <col min="6" max="6" width="11.28515625" style="626" bestFit="1" customWidth="1"/>
    <col min="7" max="16384" width="9.140625" style="163"/>
  </cols>
  <sheetData>
    <row r="1" spans="1:10">
      <c r="A1" s="340"/>
      <c r="B1" s="340"/>
      <c r="C1" s="341"/>
      <c r="D1" s="340"/>
      <c r="E1" s="342"/>
      <c r="F1" s="340"/>
    </row>
    <row r="2" spans="1:10" ht="24.75">
      <c r="A2" s="304" t="s">
        <v>92</v>
      </c>
      <c r="B2" s="305" t="s">
        <v>93</v>
      </c>
      <c r="C2" s="306" t="s">
        <v>94</v>
      </c>
      <c r="D2" s="334" t="s">
        <v>95</v>
      </c>
      <c r="E2" s="343" t="s">
        <v>96</v>
      </c>
      <c r="F2" s="344" t="s">
        <v>97</v>
      </c>
    </row>
    <row r="3" spans="1:10">
      <c r="A3" s="284"/>
      <c r="B3" s="345"/>
      <c r="C3" s="346"/>
      <c r="D3" s="284"/>
      <c r="E3" s="286"/>
      <c r="F3" s="284"/>
    </row>
    <row r="4" spans="1:10">
      <c r="A4" s="347"/>
      <c r="B4" s="348"/>
      <c r="C4" s="349"/>
      <c r="D4" s="191"/>
      <c r="E4" s="191"/>
      <c r="F4" s="192"/>
      <c r="J4" s="365"/>
    </row>
    <row r="5" spans="1:10" ht="18">
      <c r="A5" s="350" t="s">
        <v>13</v>
      </c>
      <c r="B5" s="351" t="s">
        <v>14</v>
      </c>
      <c r="C5" s="352"/>
      <c r="D5" s="335"/>
      <c r="E5" s="191"/>
      <c r="F5" s="192"/>
    </row>
    <row r="6" spans="1:10">
      <c r="A6" s="353"/>
      <c r="B6" s="354"/>
      <c r="C6" s="352"/>
      <c r="D6" s="335"/>
      <c r="E6" s="191"/>
      <c r="F6" s="192"/>
    </row>
    <row r="7" spans="1:10">
      <c r="A7" s="355"/>
      <c r="B7" s="364" t="s">
        <v>49</v>
      </c>
      <c r="C7" s="336"/>
      <c r="D7" s="336"/>
      <c r="E7" s="336"/>
      <c r="F7" s="336"/>
    </row>
    <row r="8" spans="1:10" s="366" customFormat="1" ht="12.75">
      <c r="A8" s="356" t="s">
        <v>98</v>
      </c>
      <c r="B8" s="1125" t="s">
        <v>99</v>
      </c>
      <c r="C8" s="1126"/>
      <c r="D8" s="1126"/>
      <c r="E8" s="369"/>
      <c r="F8" s="369"/>
    </row>
    <row r="9" spans="1:10" s="366" customFormat="1" ht="27.6" customHeight="1">
      <c r="A9" s="356" t="s">
        <v>100</v>
      </c>
      <c r="B9" s="1125" t="s">
        <v>101</v>
      </c>
      <c r="C9" s="1126"/>
      <c r="D9" s="1126"/>
      <c r="E9" s="369"/>
      <c r="F9" s="369"/>
    </row>
    <row r="10" spans="1:10" s="366" customFormat="1" ht="29.45" customHeight="1">
      <c r="A10" s="356" t="s">
        <v>102</v>
      </c>
      <c r="B10" s="1126" t="s">
        <v>36</v>
      </c>
      <c r="C10" s="1126"/>
      <c r="D10" s="1126"/>
      <c r="E10" s="369"/>
      <c r="F10" s="369"/>
    </row>
    <row r="11" spans="1:10" s="366" customFormat="1" ht="32.450000000000003" customHeight="1">
      <c r="A11" s="356" t="s">
        <v>103</v>
      </c>
      <c r="B11" s="1126" t="s">
        <v>1192</v>
      </c>
      <c r="C11" s="1127"/>
      <c r="D11" s="1127"/>
      <c r="E11" s="369"/>
      <c r="F11" s="369"/>
    </row>
    <row r="12" spans="1:10" s="366" customFormat="1" ht="84.6" customHeight="1">
      <c r="A12" s="356" t="s">
        <v>104</v>
      </c>
      <c r="B12" s="1128" t="s">
        <v>38</v>
      </c>
      <c r="C12" s="1128"/>
      <c r="D12" s="1128"/>
      <c r="E12" s="369"/>
      <c r="F12" s="369"/>
    </row>
    <row r="13" spans="1:10" s="366" customFormat="1" ht="30" customHeight="1">
      <c r="A13" s="356" t="s">
        <v>105</v>
      </c>
      <c r="B13" s="1128" t="s">
        <v>39</v>
      </c>
      <c r="C13" s="1128"/>
      <c r="D13" s="1128"/>
      <c r="E13" s="369"/>
      <c r="F13" s="369"/>
    </row>
    <row r="14" spans="1:10" s="366" customFormat="1" ht="27.6" customHeight="1">
      <c r="A14" s="356" t="s">
        <v>106</v>
      </c>
      <c r="B14" s="1128" t="s">
        <v>40</v>
      </c>
      <c r="C14" s="1128"/>
      <c r="D14" s="1128"/>
      <c r="E14" s="369"/>
      <c r="F14" s="369"/>
    </row>
    <row r="15" spans="1:10" s="366" customFormat="1" ht="81.599999999999994" customHeight="1">
      <c r="A15" s="356" t="s">
        <v>107</v>
      </c>
      <c r="B15" s="1128" t="s">
        <v>41</v>
      </c>
      <c r="C15" s="1128"/>
      <c r="D15" s="1128"/>
      <c r="E15" s="369"/>
      <c r="F15" s="369"/>
    </row>
    <row r="16" spans="1:10" s="366" customFormat="1" ht="30.6" customHeight="1">
      <c r="A16" s="356" t="s">
        <v>108</v>
      </c>
      <c r="B16" s="1128" t="s">
        <v>42</v>
      </c>
      <c r="C16" s="1128"/>
      <c r="D16" s="1128"/>
      <c r="E16" s="369"/>
      <c r="F16" s="369"/>
    </row>
    <row r="17" spans="1:6" s="366" customFormat="1" ht="32.450000000000003" customHeight="1">
      <c r="A17" s="356" t="s">
        <v>109</v>
      </c>
      <c r="B17" s="1128" t="s">
        <v>43</v>
      </c>
      <c r="C17" s="1128"/>
      <c r="D17" s="1128"/>
      <c r="E17" s="369"/>
      <c r="F17" s="369"/>
    </row>
    <row r="18" spans="1:6" s="366" customFormat="1" ht="30" customHeight="1">
      <c r="A18" s="356" t="s">
        <v>110</v>
      </c>
      <c r="B18" s="1128" t="s">
        <v>44</v>
      </c>
      <c r="C18" s="1128"/>
      <c r="D18" s="1128"/>
      <c r="E18" s="369"/>
      <c r="F18" s="369"/>
    </row>
    <row r="19" spans="1:6" s="366" customFormat="1" ht="27" customHeight="1">
      <c r="A19" s="356" t="s">
        <v>111</v>
      </c>
      <c r="B19" s="1128" t="s">
        <v>45</v>
      </c>
      <c r="C19" s="1128"/>
      <c r="D19" s="1128"/>
      <c r="E19" s="369"/>
      <c r="F19" s="369"/>
    </row>
    <row r="20" spans="1:6" s="366" customFormat="1" ht="42.6" customHeight="1">
      <c r="A20" s="356" t="s">
        <v>112</v>
      </c>
      <c r="B20" s="1128" t="s">
        <v>46</v>
      </c>
      <c r="C20" s="1128"/>
      <c r="D20" s="1128"/>
      <c r="E20" s="369"/>
      <c r="F20" s="369"/>
    </row>
    <row r="21" spans="1:6" s="366" customFormat="1" ht="30" customHeight="1">
      <c r="A21" s="356" t="s">
        <v>113</v>
      </c>
      <c r="B21" s="1128" t="s">
        <v>47</v>
      </c>
      <c r="C21" s="1128"/>
      <c r="D21" s="1128"/>
      <c r="E21" s="369"/>
      <c r="F21" s="369"/>
    </row>
    <row r="22" spans="1:6" s="366" customFormat="1" ht="91.15" customHeight="1">
      <c r="A22" s="356" t="s">
        <v>114</v>
      </c>
      <c r="B22" s="1128" t="s">
        <v>115</v>
      </c>
      <c r="C22" s="1128"/>
      <c r="D22" s="1128"/>
      <c r="E22" s="369"/>
      <c r="F22" s="369"/>
    </row>
    <row r="23" spans="1:6">
      <c r="A23" s="173"/>
      <c r="B23" s="174"/>
      <c r="C23" s="175"/>
      <c r="D23" s="337"/>
      <c r="E23" s="176"/>
      <c r="F23" s="177"/>
    </row>
    <row r="24" spans="1:6">
      <c r="A24" s="178"/>
      <c r="B24" s="179"/>
      <c r="C24" s="180"/>
      <c r="D24" s="337"/>
      <c r="E24" s="176"/>
      <c r="F24" s="177"/>
    </row>
    <row r="25" spans="1:6">
      <c r="A25" s="178"/>
      <c r="B25" s="179"/>
      <c r="C25" s="180"/>
      <c r="D25" s="337"/>
      <c r="E25" s="176"/>
      <c r="F25" s="177"/>
    </row>
    <row r="26" spans="1:6" ht="15.75">
      <c r="A26" s="181" t="s">
        <v>116</v>
      </c>
      <c r="B26" s="181" t="s">
        <v>117</v>
      </c>
      <c r="C26" s="182"/>
      <c r="D26" s="183"/>
      <c r="E26" s="184"/>
      <c r="F26" s="185"/>
    </row>
    <row r="27" spans="1:6">
      <c r="A27" s="187"/>
      <c r="B27" s="188"/>
      <c r="C27" s="189"/>
      <c r="D27" s="190"/>
      <c r="E27" s="191"/>
      <c r="F27" s="192"/>
    </row>
    <row r="28" spans="1:6">
      <c r="A28" s="193"/>
      <c r="B28" s="1129" t="s">
        <v>118</v>
      </c>
      <c r="C28" s="1129"/>
      <c r="D28" s="1129"/>
      <c r="E28" s="1129"/>
      <c r="F28" s="1129"/>
    </row>
    <row r="29" spans="1:6">
      <c r="A29" s="194"/>
      <c r="B29" s="195"/>
      <c r="C29" s="196"/>
      <c r="D29" s="335"/>
      <c r="E29" s="170"/>
      <c r="F29" s="171"/>
    </row>
    <row r="30" spans="1:6" ht="267.75">
      <c r="A30" s="197" t="s">
        <v>869</v>
      </c>
      <c r="B30" s="198" t="s">
        <v>1193</v>
      </c>
      <c r="C30" s="199"/>
      <c r="D30" s="200"/>
      <c r="E30" s="201"/>
      <c r="F30" s="202"/>
    </row>
    <row r="31" spans="1:6">
      <c r="A31" s="203"/>
      <c r="B31" s="198"/>
      <c r="C31" s="199"/>
      <c r="D31" s="200"/>
      <c r="E31" s="201"/>
      <c r="F31" s="202"/>
    </row>
    <row r="32" spans="1:6">
      <c r="A32" s="204"/>
      <c r="B32" s="621" t="s">
        <v>119</v>
      </c>
      <c r="C32" s="622" t="s">
        <v>120</v>
      </c>
      <c r="D32" s="623">
        <v>1</v>
      </c>
      <c r="E32" s="624"/>
      <c r="F32" s="625">
        <f>D32*$E32</f>
        <v>0</v>
      </c>
    </row>
    <row r="33" spans="1:6">
      <c r="A33" s="205"/>
      <c r="B33" s="206"/>
      <c r="C33" s="207"/>
      <c r="D33" s="208"/>
      <c r="E33" s="209"/>
      <c r="F33" s="210"/>
    </row>
    <row r="34" spans="1:6">
      <c r="A34" s="205"/>
      <c r="B34" s="206"/>
      <c r="C34" s="207"/>
      <c r="D34" s="208"/>
      <c r="E34" s="209"/>
      <c r="F34" s="210"/>
    </row>
    <row r="35" spans="1:6" ht="51">
      <c r="A35" s="197" t="s">
        <v>870</v>
      </c>
      <c r="B35" s="211" t="s">
        <v>121</v>
      </c>
      <c r="C35" s="212"/>
      <c r="D35" s="213"/>
      <c r="E35" s="214"/>
      <c r="F35" s="215"/>
    </row>
    <row r="36" spans="1:6">
      <c r="A36" s="203"/>
      <c r="B36" s="211"/>
      <c r="C36" s="212"/>
      <c r="D36" s="213"/>
      <c r="E36" s="214"/>
      <c r="F36" s="215"/>
    </row>
    <row r="37" spans="1:6">
      <c r="A37" s="204"/>
      <c r="B37" s="621" t="s">
        <v>122</v>
      </c>
      <c r="C37" s="622" t="s">
        <v>120</v>
      </c>
      <c r="D37" s="623">
        <v>1</v>
      </c>
      <c r="E37" s="624"/>
      <c r="F37" s="625">
        <f>D37*$E37</f>
        <v>0</v>
      </c>
    </row>
    <row r="38" spans="1:6">
      <c r="A38" s="205"/>
      <c r="B38" s="206"/>
      <c r="C38" s="216"/>
      <c r="D38" s="217"/>
      <c r="E38" s="218"/>
      <c r="F38" s="192"/>
    </row>
    <row r="39" spans="1:6">
      <c r="A39" s="205"/>
      <c r="B39" s="206"/>
      <c r="C39" s="207"/>
      <c r="D39" s="208"/>
      <c r="E39" s="209"/>
      <c r="F39" s="210"/>
    </row>
    <row r="40" spans="1:6" ht="38.25">
      <c r="A40" s="197" t="s">
        <v>871</v>
      </c>
      <c r="B40" s="211" t="s">
        <v>123</v>
      </c>
      <c r="C40" s="212"/>
      <c r="D40" s="213"/>
      <c r="E40" s="214"/>
      <c r="F40" s="215"/>
    </row>
    <row r="41" spans="1:6">
      <c r="A41" s="203"/>
      <c r="B41" s="211"/>
      <c r="C41" s="212"/>
      <c r="D41" s="213"/>
      <c r="E41" s="214"/>
      <c r="F41" s="215"/>
    </row>
    <row r="42" spans="1:6">
      <c r="A42" s="204"/>
      <c r="B42" s="621" t="s">
        <v>124</v>
      </c>
      <c r="C42" s="622" t="s">
        <v>120</v>
      </c>
      <c r="D42" s="623">
        <v>1</v>
      </c>
      <c r="E42" s="624"/>
      <c r="F42" s="625">
        <f>D42*$E42</f>
        <v>0</v>
      </c>
    </row>
    <row r="43" spans="1:6">
      <c r="A43" s="219"/>
      <c r="B43" s="220"/>
      <c r="C43" s="221"/>
      <c r="D43" s="217"/>
      <c r="E43" s="222"/>
      <c r="F43" s="171"/>
    </row>
    <row r="44" spans="1:6">
      <c r="A44" s="219"/>
      <c r="B44" s="220"/>
      <c r="C44" s="223"/>
      <c r="D44" s="208"/>
      <c r="E44" s="224"/>
      <c r="F44" s="225"/>
    </row>
    <row r="45" spans="1:6" ht="63.75">
      <c r="A45" s="197" t="s">
        <v>872</v>
      </c>
      <c r="B45" s="211" t="s">
        <v>125</v>
      </c>
      <c r="C45" s="226"/>
      <c r="D45" s="213"/>
      <c r="E45" s="227"/>
      <c r="F45" s="228"/>
    </row>
    <row r="46" spans="1:6">
      <c r="A46" s="229"/>
      <c r="B46" s="230"/>
      <c r="C46" s="226"/>
      <c r="D46" s="213"/>
      <c r="E46" s="227"/>
      <c r="F46" s="228"/>
    </row>
    <row r="47" spans="1:6">
      <c r="A47" s="204"/>
      <c r="B47" s="621" t="s">
        <v>126</v>
      </c>
      <c r="C47" s="622" t="s">
        <v>120</v>
      </c>
      <c r="D47" s="623">
        <v>1</v>
      </c>
      <c r="E47" s="624"/>
      <c r="F47" s="625">
        <f>D47*$E47</f>
        <v>0</v>
      </c>
    </row>
    <row r="48" spans="1:6">
      <c r="A48" s="219"/>
      <c r="B48" s="220"/>
      <c r="C48" s="221"/>
      <c r="D48" s="217"/>
      <c r="E48" s="222"/>
      <c r="F48" s="171"/>
    </row>
    <row r="49" spans="1:6">
      <c r="A49" s="219"/>
      <c r="B49" s="220"/>
      <c r="C49" s="223"/>
      <c r="D49" s="208"/>
      <c r="E49" s="224"/>
      <c r="F49" s="225"/>
    </row>
    <row r="50" spans="1:6" ht="63.75">
      <c r="A50" s="197" t="s">
        <v>873</v>
      </c>
      <c r="B50" s="211" t="s">
        <v>127</v>
      </c>
      <c r="C50" s="226"/>
      <c r="D50" s="213"/>
      <c r="E50" s="227"/>
      <c r="F50" s="228"/>
    </row>
    <row r="51" spans="1:6">
      <c r="A51" s="229"/>
      <c r="B51" s="230"/>
      <c r="C51" s="226"/>
      <c r="D51" s="213"/>
      <c r="E51" s="227"/>
      <c r="F51" s="228"/>
    </row>
    <row r="52" spans="1:6">
      <c r="A52" s="204"/>
      <c r="B52" s="621" t="s">
        <v>128</v>
      </c>
      <c r="C52" s="622" t="s">
        <v>120</v>
      </c>
      <c r="D52" s="623">
        <v>1</v>
      </c>
      <c r="E52" s="624"/>
      <c r="F52" s="625">
        <f>D52*$E52</f>
        <v>0</v>
      </c>
    </row>
    <row r="53" spans="1:6">
      <c r="A53" s="219"/>
      <c r="B53" s="220"/>
      <c r="C53" s="221"/>
      <c r="D53" s="217"/>
      <c r="E53" s="222"/>
      <c r="F53" s="171"/>
    </row>
    <row r="54" spans="1:6">
      <c r="A54" s="219"/>
      <c r="B54" s="220"/>
      <c r="C54" s="223"/>
      <c r="D54" s="208"/>
      <c r="E54" s="224"/>
      <c r="F54" s="225"/>
    </row>
    <row r="55" spans="1:6" ht="140.25">
      <c r="A55" s="197" t="s">
        <v>874</v>
      </c>
      <c r="B55" s="211" t="s">
        <v>129</v>
      </c>
      <c r="C55" s="226"/>
      <c r="D55" s="213"/>
      <c r="E55" s="227"/>
      <c r="F55" s="228"/>
    </row>
    <row r="56" spans="1:6">
      <c r="A56" s="229"/>
      <c r="B56" s="230"/>
      <c r="C56" s="226"/>
      <c r="D56" s="213"/>
      <c r="E56" s="227"/>
      <c r="F56" s="228"/>
    </row>
    <row r="57" spans="1:6">
      <c r="A57" s="204"/>
      <c r="B57" s="621" t="s">
        <v>130</v>
      </c>
      <c r="C57" s="622" t="s">
        <v>120</v>
      </c>
      <c r="D57" s="623">
        <v>1</v>
      </c>
      <c r="E57" s="624"/>
      <c r="F57" s="625">
        <f>D57*$E57</f>
        <v>0</v>
      </c>
    </row>
    <row r="58" spans="1:6">
      <c r="A58" s="219"/>
      <c r="B58" s="220"/>
      <c r="C58" s="221"/>
      <c r="D58" s="217"/>
      <c r="E58" s="222"/>
      <c r="F58" s="171"/>
    </row>
    <row r="59" spans="1:6">
      <c r="A59" s="219"/>
      <c r="B59" s="220"/>
      <c r="C59" s="223"/>
      <c r="D59" s="208"/>
      <c r="E59" s="224"/>
      <c r="F59" s="225"/>
    </row>
    <row r="60" spans="1:6" ht="15.75" thickBot="1">
      <c r="A60" s="231">
        <v>0</v>
      </c>
      <c r="B60" s="232" t="s">
        <v>131</v>
      </c>
      <c r="C60" s="233"/>
      <c r="D60" s="234"/>
      <c r="E60" s="235"/>
      <c r="F60" s="236">
        <f>SUM(F30:F59)</f>
        <v>0</v>
      </c>
    </row>
    <row r="61" spans="1:6">
      <c r="A61" s="164"/>
      <c r="B61" s="164"/>
      <c r="C61" s="237"/>
      <c r="D61" s="338"/>
      <c r="E61" s="238"/>
      <c r="F61" s="239"/>
    </row>
    <row r="62" spans="1:6">
      <c r="A62" s="164"/>
      <c r="B62" s="164"/>
      <c r="C62" s="240"/>
      <c r="D62" s="284"/>
      <c r="E62" s="166"/>
      <c r="F62" s="164"/>
    </row>
    <row r="63" spans="1:6">
      <c r="A63" s="167"/>
      <c r="B63" s="168"/>
      <c r="C63" s="172"/>
      <c r="D63" s="335"/>
      <c r="E63" s="170"/>
      <c r="F63" s="170"/>
    </row>
    <row r="64" spans="1:6" s="186" customFormat="1" ht="18">
      <c r="A64" s="273" t="s">
        <v>132</v>
      </c>
      <c r="B64" s="273" t="s">
        <v>76</v>
      </c>
      <c r="C64" s="287"/>
      <c r="D64" s="183"/>
      <c r="E64" s="184"/>
      <c r="F64" s="184"/>
    </row>
    <row r="65" spans="1:6">
      <c r="A65" s="194"/>
      <c r="B65" s="241"/>
      <c r="C65" s="242"/>
      <c r="D65" s="335"/>
      <c r="E65" s="170"/>
      <c r="F65" s="170"/>
    </row>
    <row r="66" spans="1:6">
      <c r="A66" s="194"/>
      <c r="B66" s="241"/>
      <c r="C66" s="242"/>
      <c r="D66" s="335"/>
      <c r="E66" s="170"/>
      <c r="F66" s="170"/>
    </row>
    <row r="67" spans="1:6" s="186" customFormat="1">
      <c r="A67" s="311"/>
      <c r="B67" s="1133" t="s">
        <v>133</v>
      </c>
      <c r="C67" s="1133"/>
      <c r="D67" s="1133"/>
      <c r="E67" s="1133"/>
      <c r="F67" s="1133"/>
    </row>
    <row r="68" spans="1:6" s="186" customFormat="1" ht="100.9" customHeight="1">
      <c r="A68" s="311"/>
      <c r="B68" s="1133" t="s">
        <v>1348</v>
      </c>
      <c r="C68" s="1133"/>
      <c r="D68" s="1133"/>
      <c r="E68" s="1133"/>
      <c r="F68" s="1133"/>
    </row>
    <row r="69" spans="1:6" s="186" customFormat="1" ht="30" customHeight="1">
      <c r="A69" s="311"/>
      <c r="B69" s="1133" t="s">
        <v>1347</v>
      </c>
      <c r="C69" s="1133"/>
      <c r="D69" s="1133"/>
      <c r="E69" s="1133"/>
      <c r="F69" s="1133"/>
    </row>
    <row r="70" spans="1:6" s="186" customFormat="1">
      <c r="A70" s="311"/>
      <c r="B70" s="1133" t="s">
        <v>134</v>
      </c>
      <c r="C70" s="1133"/>
      <c r="D70" s="1133"/>
      <c r="E70" s="1133"/>
      <c r="F70" s="1133"/>
    </row>
    <row r="71" spans="1:6" s="186" customFormat="1">
      <c r="A71" s="311"/>
      <c r="B71" s="1133" t="s">
        <v>135</v>
      </c>
      <c r="C71" s="1133"/>
      <c r="D71" s="1133"/>
      <c r="E71" s="1133"/>
      <c r="F71" s="1133"/>
    </row>
    <row r="72" spans="1:6" s="186" customFormat="1" ht="62.45" customHeight="1">
      <c r="A72" s="311"/>
      <c r="B72" s="1133" t="s">
        <v>136</v>
      </c>
      <c r="C72" s="1133"/>
      <c r="D72" s="1133"/>
      <c r="E72" s="1133"/>
      <c r="F72" s="1133"/>
    </row>
    <row r="73" spans="1:6" s="186" customFormat="1">
      <c r="A73" s="311"/>
      <c r="B73" s="1133" t="s">
        <v>137</v>
      </c>
      <c r="C73" s="1133"/>
      <c r="D73" s="1133"/>
      <c r="E73" s="1133"/>
      <c r="F73" s="1133"/>
    </row>
    <row r="74" spans="1:6" s="186" customFormat="1">
      <c r="A74" s="311"/>
      <c r="B74" s="1133"/>
      <c r="C74" s="1133"/>
      <c r="D74" s="1133"/>
      <c r="E74" s="1133"/>
      <c r="F74" s="1133"/>
    </row>
    <row r="75" spans="1:6" s="186" customFormat="1" hidden="1">
      <c r="A75" s="317"/>
      <c r="B75" s="357"/>
      <c r="C75" s="358"/>
      <c r="D75" s="339"/>
      <c r="E75" s="204"/>
      <c r="F75" s="204"/>
    </row>
    <row r="76" spans="1:6">
      <c r="A76" s="243"/>
      <c r="B76" s="244"/>
      <c r="C76" s="245"/>
      <c r="D76" s="339"/>
      <c r="E76" s="246"/>
      <c r="F76" s="246"/>
    </row>
    <row r="77" spans="1:6">
      <c r="A77" s="243"/>
      <c r="B77" s="244"/>
      <c r="C77" s="245"/>
      <c r="D77" s="339"/>
      <c r="E77" s="246"/>
      <c r="F77" s="246"/>
    </row>
    <row r="78" spans="1:6" s="186" customFormat="1" ht="76.5">
      <c r="A78" s="247" t="s">
        <v>875</v>
      </c>
      <c r="B78" s="248" t="s">
        <v>1194</v>
      </c>
      <c r="C78" s="249"/>
      <c r="D78" s="200"/>
      <c r="E78" s="201"/>
      <c r="F78" s="200"/>
    </row>
    <row r="79" spans="1:6" s="186" customFormat="1">
      <c r="A79" s="247"/>
      <c r="B79" s="248"/>
      <c r="C79" s="249"/>
      <c r="D79" s="200"/>
      <c r="E79" s="201"/>
      <c r="F79" s="200"/>
    </row>
    <row r="80" spans="1:6" s="186" customFormat="1">
      <c r="A80" s="250"/>
      <c r="B80" s="621" t="s">
        <v>138</v>
      </c>
      <c r="C80" s="622" t="s">
        <v>139</v>
      </c>
      <c r="D80" s="623">
        <v>367</v>
      </c>
      <c r="E80" s="624"/>
      <c r="F80" s="625">
        <f>D80*$E80</f>
        <v>0</v>
      </c>
    </row>
    <row r="81" spans="1:6" s="186" customFormat="1">
      <c r="A81" s="251"/>
      <c r="B81" s="248"/>
      <c r="C81" s="249"/>
      <c r="D81" s="200"/>
      <c r="E81" s="201"/>
      <c r="F81" s="200"/>
    </row>
    <row r="82" spans="1:6" s="186" customFormat="1">
      <c r="A82" s="252"/>
      <c r="B82" s="253"/>
      <c r="C82" s="254"/>
      <c r="D82" s="208"/>
      <c r="E82" s="209"/>
      <c r="F82" s="255"/>
    </row>
    <row r="83" spans="1:6" s="186" customFormat="1" ht="76.5">
      <c r="A83" s="247" t="s">
        <v>876</v>
      </c>
      <c r="B83" s="248" t="s">
        <v>1195</v>
      </c>
      <c r="C83" s="249"/>
      <c r="D83" s="200"/>
      <c r="E83" s="201"/>
      <c r="F83" s="200"/>
    </row>
    <row r="84" spans="1:6" s="186" customFormat="1">
      <c r="A84" s="247"/>
      <c r="B84" s="248"/>
      <c r="C84" s="249"/>
      <c r="D84" s="200"/>
      <c r="E84" s="201"/>
      <c r="F84" s="200"/>
    </row>
    <row r="85" spans="1:6" s="186" customFormat="1">
      <c r="A85" s="250"/>
      <c r="B85" s="621" t="s">
        <v>140</v>
      </c>
      <c r="C85" s="622" t="s">
        <v>139</v>
      </c>
      <c r="D85" s="623">
        <v>184</v>
      </c>
      <c r="E85" s="624"/>
      <c r="F85" s="625">
        <f>D85*$E85</f>
        <v>0</v>
      </c>
    </row>
    <row r="86" spans="1:6" s="186" customFormat="1">
      <c r="A86" s="251"/>
      <c r="B86" s="248"/>
      <c r="C86" s="249"/>
      <c r="D86" s="200"/>
      <c r="E86" s="201"/>
      <c r="F86" s="200"/>
    </row>
    <row r="87" spans="1:6" s="186" customFormat="1">
      <c r="A87" s="252"/>
      <c r="B87" s="253"/>
      <c r="C87" s="254"/>
      <c r="D87" s="208"/>
      <c r="E87" s="209"/>
      <c r="F87" s="255"/>
    </row>
    <row r="88" spans="1:6" s="186" customFormat="1" ht="76.5">
      <c r="A88" s="247" t="s">
        <v>877</v>
      </c>
      <c r="B88" s="248" t="s">
        <v>1196</v>
      </c>
      <c r="C88" s="249"/>
      <c r="D88" s="200"/>
      <c r="E88" s="201"/>
      <c r="F88" s="200"/>
    </row>
    <row r="89" spans="1:6" s="186" customFormat="1">
      <c r="A89" s="247"/>
      <c r="B89" s="248"/>
      <c r="C89" s="249"/>
      <c r="D89" s="200"/>
      <c r="E89" s="201"/>
      <c r="F89" s="200"/>
    </row>
    <row r="90" spans="1:6" s="186" customFormat="1">
      <c r="A90" s="250"/>
      <c r="B90" s="621" t="s">
        <v>141</v>
      </c>
      <c r="C90" s="622" t="s">
        <v>139</v>
      </c>
      <c r="D90" s="623">
        <v>6</v>
      </c>
      <c r="E90" s="624"/>
      <c r="F90" s="625">
        <f>D90*$E90</f>
        <v>0</v>
      </c>
    </row>
    <row r="91" spans="1:6">
      <c r="A91" s="256"/>
      <c r="B91" s="257"/>
      <c r="C91" s="258"/>
      <c r="D91" s="200"/>
      <c r="E91" s="260"/>
      <c r="F91" s="259"/>
    </row>
    <row r="92" spans="1:6">
      <c r="A92" s="261"/>
      <c r="B92" s="262"/>
      <c r="C92" s="263"/>
      <c r="D92" s="208"/>
      <c r="E92" s="224"/>
      <c r="F92" s="264"/>
    </row>
    <row r="93" spans="1:6" s="186" customFormat="1" ht="89.25">
      <c r="A93" s="247" t="s">
        <v>878</v>
      </c>
      <c r="B93" s="248" t="s">
        <v>1296</v>
      </c>
      <c r="C93" s="249"/>
      <c r="D93" s="200"/>
      <c r="E93" s="201"/>
      <c r="F93" s="200"/>
    </row>
    <row r="94" spans="1:6" s="186" customFormat="1">
      <c r="A94" s="247"/>
      <c r="B94" s="248" t="s">
        <v>142</v>
      </c>
      <c r="C94" s="249"/>
      <c r="D94" s="200"/>
      <c r="E94" s="201"/>
      <c r="F94" s="200"/>
    </row>
    <row r="95" spans="1:6" s="186" customFormat="1">
      <c r="A95" s="250"/>
      <c r="B95" s="621" t="s">
        <v>143</v>
      </c>
      <c r="C95" s="622" t="s">
        <v>161</v>
      </c>
      <c r="D95" s="623">
        <v>12</v>
      </c>
      <c r="E95" s="624"/>
      <c r="F95" s="625">
        <f>D95*$E95</f>
        <v>0</v>
      </c>
    </row>
    <row r="96" spans="1:6" s="186" customFormat="1">
      <c r="A96" s="251"/>
      <c r="B96" s="248"/>
      <c r="C96" s="249"/>
      <c r="D96" s="200"/>
      <c r="E96" s="201"/>
      <c r="F96" s="200"/>
    </row>
    <row r="97" spans="1:6">
      <c r="A97" s="261"/>
      <c r="B97" s="262"/>
      <c r="C97" s="263"/>
      <c r="D97" s="208"/>
      <c r="E97" s="224"/>
      <c r="F97" s="264"/>
    </row>
    <row r="98" spans="1:6" ht="63.75">
      <c r="A98" s="247" t="s">
        <v>879</v>
      </c>
      <c r="B98" s="248" t="s">
        <v>1197</v>
      </c>
      <c r="C98" s="249"/>
      <c r="D98" s="200"/>
      <c r="E98" s="201"/>
      <c r="F98" s="200"/>
    </row>
    <row r="99" spans="1:6">
      <c r="A99" s="256"/>
      <c r="B99" s="248" t="s">
        <v>144</v>
      </c>
      <c r="C99" s="249"/>
      <c r="D99" s="200"/>
      <c r="E99" s="201"/>
      <c r="F99" s="200"/>
    </row>
    <row r="100" spans="1:6">
      <c r="A100" s="246"/>
      <c r="B100" s="621" t="s">
        <v>796</v>
      </c>
      <c r="C100" s="622" t="s">
        <v>145</v>
      </c>
      <c r="D100" s="623">
        <v>12</v>
      </c>
      <c r="E100" s="624"/>
      <c r="F100" s="625">
        <f>D100*$E100</f>
        <v>0</v>
      </c>
    </row>
    <row r="101" spans="1:6">
      <c r="A101" s="261"/>
      <c r="B101" s="262"/>
      <c r="C101" s="263"/>
      <c r="D101" s="208"/>
      <c r="E101" s="224"/>
      <c r="F101" s="264"/>
    </row>
    <row r="102" spans="1:6">
      <c r="A102" s="261"/>
      <c r="B102" s="262"/>
      <c r="C102" s="263"/>
      <c r="D102" s="208"/>
      <c r="E102" s="224"/>
      <c r="F102" s="264"/>
    </row>
    <row r="103" spans="1:6" ht="51">
      <c r="A103" s="247" t="s">
        <v>880</v>
      </c>
      <c r="B103" s="248" t="s">
        <v>1198</v>
      </c>
      <c r="C103" s="249"/>
      <c r="D103" s="200"/>
      <c r="E103" s="201"/>
      <c r="F103" s="200"/>
    </row>
    <row r="104" spans="1:6">
      <c r="A104" s="251"/>
      <c r="B104" s="248"/>
      <c r="C104" s="249"/>
      <c r="D104" s="200"/>
      <c r="E104" s="201"/>
      <c r="F104" s="200"/>
    </row>
    <row r="105" spans="1:6">
      <c r="A105" s="204"/>
      <c r="B105" s="621" t="s">
        <v>146</v>
      </c>
      <c r="C105" s="622" t="s">
        <v>139</v>
      </c>
      <c r="D105" s="623">
        <v>834</v>
      </c>
      <c r="E105" s="624"/>
      <c r="F105" s="625">
        <f>D105*$E105</f>
        <v>0</v>
      </c>
    </row>
    <row r="106" spans="1:6">
      <c r="A106" s="252"/>
      <c r="B106" s="253"/>
      <c r="C106" s="254"/>
      <c r="D106" s="208"/>
      <c r="E106" s="209"/>
      <c r="F106" s="255"/>
    </row>
    <row r="107" spans="1:6">
      <c r="A107" s="261"/>
      <c r="B107" s="262"/>
      <c r="C107" s="263"/>
      <c r="D107" s="208"/>
      <c r="E107" s="224"/>
      <c r="F107" s="264"/>
    </row>
    <row r="108" spans="1:6" ht="89.25">
      <c r="A108" s="247" t="s">
        <v>881</v>
      </c>
      <c r="B108" s="248" t="s">
        <v>147</v>
      </c>
      <c r="C108" s="249"/>
      <c r="D108" s="200"/>
      <c r="E108" s="201"/>
      <c r="F108" s="200"/>
    </row>
    <row r="109" spans="1:6">
      <c r="A109" s="251"/>
      <c r="B109" s="248"/>
      <c r="C109" s="249"/>
      <c r="D109" s="200"/>
      <c r="E109" s="201"/>
      <c r="F109" s="200"/>
    </row>
    <row r="110" spans="1:6">
      <c r="A110" s="204"/>
      <c r="B110" s="621" t="s">
        <v>148</v>
      </c>
      <c r="C110" s="622" t="s">
        <v>139</v>
      </c>
      <c r="D110" s="623">
        <v>130</v>
      </c>
      <c r="E110" s="624"/>
      <c r="F110" s="625">
        <f>D110*$E110</f>
        <v>0</v>
      </c>
    </row>
    <row r="111" spans="1:6">
      <c r="A111" s="261"/>
      <c r="B111" s="262"/>
      <c r="C111" s="263"/>
      <c r="D111" s="208"/>
      <c r="E111" s="224"/>
      <c r="F111" s="264"/>
    </row>
    <row r="112" spans="1:6">
      <c r="A112" s="261"/>
      <c r="B112" s="262"/>
      <c r="C112" s="263"/>
      <c r="D112" s="208"/>
      <c r="E112" s="224"/>
      <c r="F112" s="264"/>
    </row>
    <row r="113" spans="1:6" ht="76.5">
      <c r="A113" s="247" t="s">
        <v>882</v>
      </c>
      <c r="B113" s="248" t="s">
        <v>777</v>
      </c>
      <c r="C113" s="249"/>
      <c r="D113" s="200"/>
      <c r="E113" s="201"/>
      <c r="F113" s="200"/>
    </row>
    <row r="114" spans="1:6">
      <c r="A114" s="251"/>
      <c r="B114" s="248"/>
      <c r="C114" s="249"/>
      <c r="D114" s="200"/>
      <c r="E114" s="201"/>
      <c r="F114" s="200"/>
    </row>
    <row r="115" spans="1:6">
      <c r="A115" s="204"/>
      <c r="B115" s="621" t="s">
        <v>778</v>
      </c>
      <c r="C115" s="622" t="s">
        <v>139</v>
      </c>
      <c r="D115" s="623">
        <f>140+834</f>
        <v>974</v>
      </c>
      <c r="E115" s="624"/>
      <c r="F115" s="625">
        <f>D115*$E115</f>
        <v>0</v>
      </c>
    </row>
    <row r="116" spans="1:6">
      <c r="A116" s="252"/>
      <c r="B116" s="262"/>
      <c r="C116" s="263"/>
      <c r="D116" s="208"/>
      <c r="E116" s="224"/>
      <c r="F116" s="264"/>
    </row>
    <row r="117" spans="1:6">
      <c r="A117" s="252"/>
      <c r="B117" s="253"/>
      <c r="C117" s="254"/>
      <c r="D117" s="208"/>
      <c r="E117" s="209"/>
      <c r="F117" s="255"/>
    </row>
    <row r="118" spans="1:6" ht="89.25">
      <c r="A118" s="247" t="s">
        <v>883</v>
      </c>
      <c r="B118" s="248" t="s">
        <v>147</v>
      </c>
      <c r="C118" s="249"/>
      <c r="D118" s="200"/>
      <c r="E118" s="201"/>
      <c r="F118" s="200"/>
    </row>
    <row r="119" spans="1:6">
      <c r="A119" s="251"/>
      <c r="B119" s="248"/>
      <c r="C119" s="249"/>
      <c r="D119" s="200"/>
      <c r="E119" s="201"/>
      <c r="F119" s="200"/>
    </row>
    <row r="120" spans="1:6">
      <c r="A120" s="204"/>
      <c r="B120" s="621" t="s">
        <v>1277</v>
      </c>
      <c r="C120" s="622" t="s">
        <v>139</v>
      </c>
      <c r="D120" s="623">
        <v>322</v>
      </c>
      <c r="E120" s="624"/>
      <c r="F120" s="625">
        <f>D120*$E120</f>
        <v>0</v>
      </c>
    </row>
    <row r="121" spans="1:6">
      <c r="A121" s="252"/>
      <c r="B121" s="253"/>
      <c r="C121" s="254"/>
      <c r="D121" s="208"/>
      <c r="E121" s="209"/>
      <c r="F121" s="255"/>
    </row>
    <row r="122" spans="1:6">
      <c r="A122" s="252"/>
      <c r="B122" s="253"/>
      <c r="C122" s="254"/>
      <c r="D122" s="208"/>
      <c r="E122" s="209"/>
      <c r="F122" s="255"/>
    </row>
    <row r="123" spans="1:6" s="186" customFormat="1" ht="76.5">
      <c r="A123" s="247" t="s">
        <v>884</v>
      </c>
      <c r="B123" s="248" t="s">
        <v>149</v>
      </c>
      <c r="C123" s="249"/>
      <c r="D123" s="200"/>
      <c r="E123" s="201"/>
      <c r="F123" s="200"/>
    </row>
    <row r="124" spans="1:6">
      <c r="A124" s="256"/>
      <c r="B124" s="257"/>
      <c r="C124" s="258"/>
      <c r="D124" s="200"/>
      <c r="E124" s="260"/>
      <c r="F124" s="259"/>
    </row>
    <row r="125" spans="1:6">
      <c r="A125" s="204"/>
      <c r="B125" s="621" t="s">
        <v>150</v>
      </c>
      <c r="C125" s="622" t="s">
        <v>139</v>
      </c>
      <c r="D125" s="623">
        <v>290</v>
      </c>
      <c r="E125" s="624"/>
      <c r="F125" s="625">
        <f>D125*$E125</f>
        <v>0</v>
      </c>
    </row>
    <row r="126" spans="1:6">
      <c r="A126" s="261"/>
      <c r="B126" s="262"/>
      <c r="C126" s="263"/>
      <c r="D126" s="208"/>
      <c r="E126" s="224"/>
      <c r="F126" s="264"/>
    </row>
    <row r="127" spans="1:6">
      <c r="A127" s="261"/>
      <c r="B127" s="262"/>
      <c r="C127" s="263"/>
      <c r="D127" s="208"/>
      <c r="E127" s="224"/>
      <c r="F127" s="264"/>
    </row>
    <row r="128" spans="1:6" s="186" customFormat="1" ht="63.75">
      <c r="A128" s="247" t="s">
        <v>885</v>
      </c>
      <c r="B128" s="248" t="s">
        <v>1278</v>
      </c>
      <c r="C128" s="249"/>
      <c r="D128" s="200"/>
      <c r="E128" s="201"/>
      <c r="F128" s="200"/>
    </row>
    <row r="129" spans="1:6">
      <c r="A129" s="256"/>
      <c r="B129" s="257"/>
      <c r="C129" s="258"/>
      <c r="D129" s="200"/>
      <c r="E129" s="260"/>
      <c r="F129" s="259"/>
    </row>
    <row r="130" spans="1:6">
      <c r="A130" s="204"/>
      <c r="B130" s="621" t="s">
        <v>151</v>
      </c>
      <c r="C130" s="622" t="s">
        <v>139</v>
      </c>
      <c r="D130" s="623">
        <v>306</v>
      </c>
      <c r="E130" s="624"/>
      <c r="F130" s="625">
        <f>D130*$E130</f>
        <v>0</v>
      </c>
    </row>
    <row r="131" spans="1:6">
      <c r="A131" s="261"/>
      <c r="B131" s="262"/>
      <c r="C131" s="263"/>
      <c r="D131" s="208"/>
      <c r="E131" s="224"/>
      <c r="F131" s="264"/>
    </row>
    <row r="132" spans="1:6">
      <c r="A132" s="261"/>
      <c r="B132" s="262"/>
      <c r="C132" s="263"/>
      <c r="D132" s="208"/>
      <c r="E132" s="224"/>
      <c r="F132" s="264"/>
    </row>
    <row r="133" spans="1:6" s="186" customFormat="1" ht="63.75">
      <c r="A133" s="247" t="s">
        <v>886</v>
      </c>
      <c r="B133" s="248" t="s">
        <v>1279</v>
      </c>
      <c r="C133" s="249"/>
      <c r="D133" s="200"/>
      <c r="E133" s="201"/>
      <c r="F133" s="200"/>
    </row>
    <row r="134" spans="1:6">
      <c r="A134" s="256"/>
      <c r="B134" s="257"/>
      <c r="C134" s="258"/>
      <c r="D134" s="200"/>
      <c r="E134" s="260"/>
      <c r="F134" s="259"/>
    </row>
    <row r="135" spans="1:6">
      <c r="A135" s="204"/>
      <c r="B135" s="621" t="s">
        <v>1361</v>
      </c>
      <c r="C135" s="622" t="s">
        <v>139</v>
      </c>
      <c r="D135" s="623">
        <v>132</v>
      </c>
      <c r="E135" s="624"/>
      <c r="F135" s="625">
        <f>D135*$E135</f>
        <v>0</v>
      </c>
    </row>
    <row r="136" spans="1:6">
      <c r="A136" s="261"/>
      <c r="B136" s="262"/>
      <c r="C136" s="263"/>
      <c r="D136" s="208"/>
      <c r="E136" s="224"/>
      <c r="F136" s="264"/>
    </row>
    <row r="137" spans="1:6">
      <c r="A137" s="261"/>
      <c r="B137" s="262"/>
      <c r="C137" s="263"/>
      <c r="D137" s="208"/>
      <c r="E137" s="224"/>
      <c r="F137" s="264"/>
    </row>
    <row r="138" spans="1:6" ht="76.5">
      <c r="A138" s="247" t="s">
        <v>887</v>
      </c>
      <c r="B138" s="248" t="s">
        <v>1280</v>
      </c>
      <c r="C138" s="249"/>
      <c r="D138" s="200"/>
      <c r="E138" s="201"/>
      <c r="F138" s="200"/>
    </row>
    <row r="139" spans="1:6">
      <c r="A139" s="266"/>
      <c r="B139" s="253"/>
      <c r="C139" s="254"/>
      <c r="D139" s="208"/>
      <c r="E139" s="209"/>
      <c r="F139" s="255"/>
    </row>
    <row r="140" spans="1:6">
      <c r="A140" s="266"/>
      <c r="B140" s="621" t="s">
        <v>152</v>
      </c>
      <c r="C140" s="622" t="s">
        <v>139</v>
      </c>
      <c r="D140" s="623">
        <v>136</v>
      </c>
      <c r="E140" s="624"/>
      <c r="F140" s="625">
        <f>D140*$E140</f>
        <v>0</v>
      </c>
    </row>
    <row r="141" spans="1:6">
      <c r="A141" s="256"/>
      <c r="B141" s="248"/>
      <c r="C141" s="249"/>
      <c r="D141" s="200"/>
      <c r="E141" s="201"/>
      <c r="F141" s="200"/>
    </row>
    <row r="142" spans="1:6">
      <c r="A142" s="256"/>
      <c r="B142" s="257"/>
      <c r="C142" s="258"/>
      <c r="D142" s="200"/>
      <c r="E142" s="260"/>
      <c r="F142" s="259"/>
    </row>
    <row r="143" spans="1:6" ht="51">
      <c r="A143" s="247" t="s">
        <v>888</v>
      </c>
      <c r="B143" s="248" t="s">
        <v>1281</v>
      </c>
      <c r="C143" s="249"/>
      <c r="D143" s="200"/>
      <c r="E143" s="201"/>
      <c r="F143" s="200"/>
    </row>
    <row r="144" spans="1:6">
      <c r="A144" s="250"/>
      <c r="B144" s="621" t="s">
        <v>813</v>
      </c>
      <c r="C144" s="622" t="s">
        <v>139</v>
      </c>
      <c r="D144" s="623">
        <v>141</v>
      </c>
      <c r="E144" s="624"/>
      <c r="F144" s="625">
        <f>D144*$E144</f>
        <v>0</v>
      </c>
    </row>
    <row r="145" spans="1:6">
      <c r="A145" s="251"/>
      <c r="B145" s="248"/>
      <c r="C145" s="249"/>
      <c r="D145" s="200"/>
      <c r="E145" s="201"/>
      <c r="F145" s="200"/>
    </row>
    <row r="146" spans="1:6">
      <c r="A146" s="252"/>
      <c r="B146" s="253"/>
      <c r="C146" s="254"/>
      <c r="D146" s="208"/>
      <c r="E146" s="209"/>
      <c r="F146" s="255"/>
    </row>
    <row r="147" spans="1:6" ht="51">
      <c r="A147" s="247" t="s">
        <v>889</v>
      </c>
      <c r="B147" s="248" t="s">
        <v>1281</v>
      </c>
      <c r="C147" s="249"/>
      <c r="D147" s="200"/>
      <c r="E147" s="201"/>
      <c r="F147" s="200"/>
    </row>
    <row r="148" spans="1:6">
      <c r="A148" s="250"/>
      <c r="B148" s="621" t="s">
        <v>812</v>
      </c>
      <c r="C148" s="622" t="s">
        <v>139</v>
      </c>
      <c r="D148" s="623">
        <v>95</v>
      </c>
      <c r="E148" s="624"/>
      <c r="F148" s="625">
        <f>D148*$E148</f>
        <v>0</v>
      </c>
    </row>
    <row r="149" spans="1:6">
      <c r="A149" s="251"/>
      <c r="B149" s="248"/>
      <c r="C149" s="249"/>
      <c r="D149" s="200"/>
      <c r="E149" s="201"/>
      <c r="F149" s="200"/>
    </row>
    <row r="150" spans="1:6">
      <c r="A150" s="252"/>
      <c r="B150" s="253"/>
      <c r="C150" s="254"/>
      <c r="D150" s="208"/>
      <c r="E150" s="209"/>
      <c r="F150" s="255"/>
    </row>
    <row r="151" spans="1:6" ht="51">
      <c r="A151" s="247" t="s">
        <v>890</v>
      </c>
      <c r="B151" s="248" t="s">
        <v>1281</v>
      </c>
      <c r="C151" s="249"/>
      <c r="D151" s="200"/>
      <c r="E151" s="201"/>
      <c r="F151" s="200"/>
    </row>
    <row r="152" spans="1:6">
      <c r="A152" s="250"/>
      <c r="B152" s="621" t="s">
        <v>153</v>
      </c>
      <c r="C152" s="622" t="s">
        <v>139</v>
      </c>
      <c r="D152" s="623">
        <v>231</v>
      </c>
      <c r="E152" s="624"/>
      <c r="F152" s="625">
        <f>D152*$E152</f>
        <v>0</v>
      </c>
    </row>
    <row r="153" spans="1:6">
      <c r="A153" s="251"/>
      <c r="B153" s="248"/>
      <c r="C153" s="249"/>
      <c r="D153" s="200"/>
      <c r="E153" s="201"/>
      <c r="F153" s="200"/>
    </row>
    <row r="154" spans="1:6">
      <c r="A154" s="252"/>
      <c r="B154" s="253"/>
      <c r="C154" s="254"/>
      <c r="D154" s="208"/>
      <c r="E154" s="209"/>
      <c r="F154" s="255"/>
    </row>
    <row r="155" spans="1:6" ht="63.75">
      <c r="A155" s="247" t="s">
        <v>891</v>
      </c>
      <c r="B155" s="248" t="s">
        <v>814</v>
      </c>
      <c r="C155" s="249"/>
      <c r="D155" s="200"/>
      <c r="E155" s="201"/>
      <c r="F155" s="200"/>
    </row>
    <row r="156" spans="1:6">
      <c r="A156" s="250"/>
      <c r="B156" s="621" t="s">
        <v>811</v>
      </c>
      <c r="C156" s="622" t="s">
        <v>139</v>
      </c>
      <c r="D156" s="623">
        <v>118</v>
      </c>
      <c r="E156" s="624"/>
      <c r="F156" s="625">
        <f>D156*$E156</f>
        <v>0</v>
      </c>
    </row>
    <row r="157" spans="1:6">
      <c r="A157" s="251"/>
      <c r="B157" s="248"/>
      <c r="C157" s="249"/>
      <c r="D157" s="200"/>
      <c r="E157" s="201"/>
      <c r="F157" s="200"/>
    </row>
    <row r="158" spans="1:6">
      <c r="A158" s="252"/>
      <c r="B158" s="253"/>
      <c r="C158" s="254"/>
      <c r="D158" s="208"/>
      <c r="E158" s="209"/>
      <c r="F158" s="255"/>
    </row>
    <row r="159" spans="1:6" ht="63.75">
      <c r="A159" s="247" t="s">
        <v>892</v>
      </c>
      <c r="B159" s="248" t="s">
        <v>814</v>
      </c>
      <c r="C159" s="249"/>
      <c r="D159" s="200"/>
      <c r="E159" s="201"/>
      <c r="F159" s="200"/>
    </row>
    <row r="160" spans="1:6">
      <c r="A160" s="250"/>
      <c r="B160" s="621" t="s">
        <v>153</v>
      </c>
      <c r="C160" s="622" t="s">
        <v>139</v>
      </c>
      <c r="D160" s="623">
        <v>138</v>
      </c>
      <c r="E160" s="624"/>
      <c r="F160" s="625">
        <f>D160*$E160</f>
        <v>0</v>
      </c>
    </row>
    <row r="161" spans="1:6">
      <c r="A161" s="251"/>
      <c r="B161" s="248"/>
      <c r="C161" s="249"/>
      <c r="D161" s="200"/>
      <c r="E161" s="201"/>
      <c r="F161" s="200"/>
    </row>
    <row r="162" spans="1:6">
      <c r="A162" s="252"/>
      <c r="B162" s="253"/>
      <c r="C162" s="254"/>
      <c r="D162" s="208"/>
      <c r="E162" s="209"/>
      <c r="F162" s="255"/>
    </row>
    <row r="163" spans="1:6" ht="51">
      <c r="A163" s="247" t="s">
        <v>893</v>
      </c>
      <c r="B163" s="248" t="s">
        <v>1281</v>
      </c>
      <c r="C163" s="249"/>
      <c r="D163" s="200"/>
      <c r="E163" s="201"/>
      <c r="F163" s="200"/>
    </row>
    <row r="164" spans="1:6">
      <c r="A164" s="250"/>
      <c r="B164" s="621" t="s">
        <v>154</v>
      </c>
      <c r="C164" s="622" t="s">
        <v>139</v>
      </c>
      <c r="D164" s="623">
        <v>36</v>
      </c>
      <c r="E164" s="624"/>
      <c r="F164" s="625">
        <f>D164*$E164</f>
        <v>0</v>
      </c>
    </row>
    <row r="165" spans="1:6">
      <c r="A165" s="256"/>
      <c r="B165" s="257"/>
      <c r="C165" s="258"/>
      <c r="D165" s="200"/>
      <c r="E165" s="201"/>
      <c r="F165" s="200"/>
    </row>
    <row r="166" spans="1:6">
      <c r="A166" s="261"/>
      <c r="B166" s="262"/>
      <c r="C166" s="263"/>
      <c r="D166" s="208"/>
      <c r="E166" s="209"/>
      <c r="F166" s="255"/>
    </row>
    <row r="167" spans="1:6" ht="51">
      <c r="A167" s="247" t="s">
        <v>894</v>
      </c>
      <c r="B167" s="248" t="s">
        <v>1282</v>
      </c>
      <c r="C167" s="249"/>
      <c r="D167" s="200"/>
      <c r="E167" s="201"/>
      <c r="F167" s="200"/>
    </row>
    <row r="168" spans="1:6">
      <c r="A168" s="247"/>
      <c r="B168" s="248"/>
      <c r="C168" s="249"/>
      <c r="D168" s="200"/>
      <c r="E168" s="201"/>
      <c r="F168" s="200"/>
    </row>
    <row r="169" spans="1:6">
      <c r="A169" s="250"/>
      <c r="B169" s="621" t="s">
        <v>155</v>
      </c>
      <c r="C169" s="622" t="s">
        <v>145</v>
      </c>
      <c r="D169" s="623">
        <v>70</v>
      </c>
      <c r="E169" s="624"/>
      <c r="F169" s="625">
        <f>D169*$E169</f>
        <v>0</v>
      </c>
    </row>
    <row r="170" spans="1:6">
      <c r="A170" s="250"/>
      <c r="B170" s="621" t="s">
        <v>1218</v>
      </c>
      <c r="C170" s="622" t="s">
        <v>145</v>
      </c>
      <c r="D170" s="623">
        <v>8</v>
      </c>
      <c r="E170" s="624"/>
      <c r="F170" s="625">
        <f>D170*$E170</f>
        <v>0</v>
      </c>
    </row>
    <row r="171" spans="1:6">
      <c r="A171" s="252"/>
      <c r="B171" s="253"/>
      <c r="C171" s="254"/>
      <c r="D171" s="208"/>
      <c r="E171" s="209"/>
      <c r="F171" s="255"/>
    </row>
    <row r="172" spans="1:6">
      <c r="A172" s="252"/>
      <c r="B172" s="253"/>
      <c r="C172" s="254"/>
      <c r="D172" s="208"/>
      <c r="E172" s="209"/>
      <c r="F172" s="255"/>
    </row>
    <row r="173" spans="1:6" ht="63.75">
      <c r="A173" s="247" t="s">
        <v>895</v>
      </c>
      <c r="B173" s="248" t="s">
        <v>156</v>
      </c>
      <c r="C173" s="249"/>
      <c r="D173" s="200"/>
      <c r="E173" s="201"/>
      <c r="F173" s="200"/>
    </row>
    <row r="174" spans="1:6">
      <c r="A174" s="250"/>
      <c r="B174" s="621" t="s">
        <v>157</v>
      </c>
      <c r="C174" s="622" t="s">
        <v>139</v>
      </c>
      <c r="D174" s="623">
        <v>11</v>
      </c>
      <c r="E174" s="624"/>
      <c r="F174" s="625">
        <f>D174*$E174</f>
        <v>0</v>
      </c>
    </row>
    <row r="175" spans="1:6">
      <c r="A175" s="252"/>
      <c r="B175" s="253"/>
      <c r="C175" s="254"/>
      <c r="D175" s="208"/>
      <c r="E175" s="209"/>
      <c r="F175" s="255"/>
    </row>
    <row r="176" spans="1:6">
      <c r="A176" s="252"/>
      <c r="B176" s="253"/>
      <c r="C176" s="254"/>
      <c r="D176" s="208"/>
      <c r="E176" s="209"/>
      <c r="F176" s="255"/>
    </row>
    <row r="177" spans="1:6" ht="63.75">
      <c r="A177" s="247" t="s">
        <v>896</v>
      </c>
      <c r="B177" s="248" t="s">
        <v>1283</v>
      </c>
      <c r="C177" s="249"/>
      <c r="D177" s="200"/>
      <c r="E177" s="201"/>
      <c r="F177" s="200"/>
    </row>
    <row r="178" spans="1:6">
      <c r="A178" s="247"/>
      <c r="B178" s="248"/>
      <c r="C178" s="249"/>
      <c r="D178" s="200"/>
      <c r="E178" s="201"/>
      <c r="F178" s="200"/>
    </row>
    <row r="179" spans="1:6">
      <c r="A179" s="250"/>
      <c r="B179" s="621" t="s">
        <v>158</v>
      </c>
      <c r="C179" s="622" t="s">
        <v>145</v>
      </c>
      <c r="D179" s="623">
        <v>5</v>
      </c>
      <c r="E179" s="624"/>
      <c r="F179" s="625">
        <f>D179*$E179</f>
        <v>0</v>
      </c>
    </row>
    <row r="180" spans="1:6">
      <c r="A180" s="252"/>
      <c r="B180" s="253"/>
      <c r="C180" s="254"/>
      <c r="D180" s="208"/>
      <c r="E180" s="209"/>
      <c r="F180" s="255"/>
    </row>
    <row r="181" spans="1:6">
      <c r="A181" s="252"/>
      <c r="B181" s="253"/>
      <c r="C181" s="254"/>
      <c r="D181" s="208"/>
      <c r="E181" s="209"/>
      <c r="F181" s="255"/>
    </row>
    <row r="182" spans="1:6" ht="63.75">
      <c r="A182" s="247" t="s">
        <v>897</v>
      </c>
      <c r="B182" s="248" t="s">
        <v>1284</v>
      </c>
      <c r="C182" s="249"/>
      <c r="D182" s="200"/>
      <c r="E182" s="201"/>
      <c r="F182" s="200"/>
    </row>
    <row r="183" spans="1:6">
      <c r="A183" s="247"/>
      <c r="B183" s="248"/>
      <c r="C183" s="249"/>
      <c r="D183" s="200"/>
      <c r="E183" s="201"/>
      <c r="F183" s="200"/>
    </row>
    <row r="184" spans="1:6">
      <c r="A184" s="250"/>
      <c r="B184" s="621" t="s">
        <v>159</v>
      </c>
      <c r="C184" s="622" t="s">
        <v>139</v>
      </c>
      <c r="D184" s="623">
        <v>90</v>
      </c>
      <c r="E184" s="624"/>
      <c r="F184" s="625">
        <f>D184*$E184</f>
        <v>0</v>
      </c>
    </row>
    <row r="185" spans="1:6">
      <c r="A185" s="252"/>
      <c r="B185" s="253"/>
      <c r="C185" s="254"/>
      <c r="D185" s="208"/>
      <c r="E185" s="209"/>
      <c r="F185" s="255"/>
    </row>
    <row r="186" spans="1:6">
      <c r="A186" s="261"/>
      <c r="B186" s="262"/>
      <c r="C186" s="263"/>
      <c r="D186" s="208"/>
      <c r="E186" s="224"/>
      <c r="F186" s="264"/>
    </row>
    <row r="187" spans="1:6" ht="51">
      <c r="A187" s="247" t="s">
        <v>898</v>
      </c>
      <c r="B187" s="248" t="s">
        <v>1285</v>
      </c>
      <c r="C187" s="249"/>
      <c r="D187" s="200"/>
      <c r="E187" s="201"/>
      <c r="F187" s="200"/>
    </row>
    <row r="188" spans="1:6">
      <c r="A188" s="247"/>
      <c r="B188" s="248"/>
      <c r="C188" s="249"/>
      <c r="D188" s="200"/>
      <c r="E188" s="201"/>
      <c r="F188" s="200"/>
    </row>
    <row r="189" spans="1:6">
      <c r="A189" s="250"/>
      <c r="B189" s="621" t="s">
        <v>160</v>
      </c>
      <c r="C189" s="622" t="s">
        <v>139</v>
      </c>
      <c r="D189" s="623">
        <v>27</v>
      </c>
      <c r="E189" s="624"/>
      <c r="F189" s="625">
        <f>D189*$E189</f>
        <v>0</v>
      </c>
    </row>
    <row r="190" spans="1:6">
      <c r="A190" s="252"/>
      <c r="B190" s="253"/>
      <c r="C190" s="254"/>
      <c r="D190" s="208"/>
      <c r="E190" s="209"/>
      <c r="F190" s="255"/>
    </row>
    <row r="191" spans="1:6">
      <c r="A191" s="252"/>
      <c r="B191" s="253"/>
      <c r="C191" s="254"/>
      <c r="D191" s="208"/>
      <c r="E191" s="209"/>
      <c r="F191" s="255"/>
    </row>
    <row r="192" spans="1:6" ht="63.75">
      <c r="A192" s="247" t="s">
        <v>899</v>
      </c>
      <c r="B192" s="248" t="s">
        <v>1286</v>
      </c>
      <c r="C192" s="249"/>
      <c r="D192" s="200"/>
      <c r="E192" s="201"/>
      <c r="F192" s="200"/>
    </row>
    <row r="193" spans="1:6">
      <c r="A193" s="251"/>
      <c r="B193" s="248"/>
      <c r="C193" s="249"/>
      <c r="D193" s="200"/>
      <c r="E193" s="201"/>
      <c r="F193" s="200"/>
    </row>
    <row r="194" spans="1:6">
      <c r="A194" s="204"/>
      <c r="B194" s="621" t="s">
        <v>818</v>
      </c>
      <c r="C194" s="622" t="s">
        <v>161</v>
      </c>
      <c r="D194" s="623">
        <v>2.8</v>
      </c>
      <c r="E194" s="624"/>
      <c r="F194" s="625">
        <f>D194*$E194</f>
        <v>0</v>
      </c>
    </row>
    <row r="195" spans="1:6">
      <c r="A195" s="252"/>
      <c r="B195" s="253"/>
      <c r="C195" s="254"/>
      <c r="D195" s="208"/>
      <c r="E195" s="209"/>
      <c r="F195" s="255"/>
    </row>
    <row r="196" spans="1:6">
      <c r="A196" s="252"/>
      <c r="B196" s="253"/>
      <c r="C196" s="254"/>
      <c r="D196" s="208"/>
      <c r="E196" s="209"/>
      <c r="F196" s="255"/>
    </row>
    <row r="197" spans="1:6" ht="63.75">
      <c r="A197" s="247" t="s">
        <v>900</v>
      </c>
      <c r="B197" s="248" t="s">
        <v>1286</v>
      </c>
      <c r="C197" s="249"/>
      <c r="D197" s="200"/>
      <c r="E197" s="201"/>
      <c r="F197" s="200"/>
    </row>
    <row r="198" spans="1:6">
      <c r="A198" s="251"/>
      <c r="B198" s="248"/>
      <c r="C198" s="249"/>
      <c r="D198" s="200"/>
      <c r="E198" s="201"/>
      <c r="F198" s="200"/>
    </row>
    <row r="199" spans="1:6">
      <c r="A199" s="204"/>
      <c r="B199" s="621" t="s">
        <v>817</v>
      </c>
      <c r="C199" s="622" t="s">
        <v>161</v>
      </c>
      <c r="D199" s="623">
        <v>1.35</v>
      </c>
      <c r="E199" s="624"/>
      <c r="F199" s="625">
        <f>D199*$E199</f>
        <v>0</v>
      </c>
    </row>
    <row r="200" spans="1:6">
      <c r="A200" s="252"/>
      <c r="B200" s="253"/>
      <c r="C200" s="254"/>
      <c r="D200" s="208"/>
      <c r="E200" s="209"/>
      <c r="F200" s="255"/>
    </row>
    <row r="201" spans="1:6">
      <c r="A201" s="252"/>
      <c r="B201" s="253"/>
      <c r="C201" s="254"/>
      <c r="D201" s="208"/>
      <c r="E201" s="209"/>
      <c r="F201" s="255"/>
    </row>
    <row r="202" spans="1:6" s="186" customFormat="1" ht="89.25">
      <c r="A202" s="247" t="s">
        <v>901</v>
      </c>
      <c r="B202" s="248" t="s">
        <v>1217</v>
      </c>
      <c r="C202" s="249"/>
      <c r="D202" s="200"/>
      <c r="E202" s="201"/>
      <c r="F202" s="200"/>
    </row>
    <row r="203" spans="1:6" s="186" customFormat="1">
      <c r="A203" s="251"/>
      <c r="B203" s="248"/>
      <c r="C203" s="249"/>
      <c r="D203" s="200"/>
      <c r="E203" s="201"/>
      <c r="F203" s="200"/>
    </row>
    <row r="204" spans="1:6" s="186" customFormat="1">
      <c r="A204" s="204"/>
      <c r="B204" s="621" t="s">
        <v>1297</v>
      </c>
      <c r="C204" s="622" t="s">
        <v>145</v>
      </c>
      <c r="D204" s="623">
        <v>3</v>
      </c>
      <c r="E204" s="624"/>
      <c r="F204" s="625">
        <f>D204*$E204</f>
        <v>0</v>
      </c>
    </row>
    <row r="205" spans="1:6">
      <c r="A205" s="252"/>
      <c r="B205" s="253"/>
      <c r="C205" s="254"/>
      <c r="D205" s="208"/>
      <c r="E205" s="209"/>
      <c r="F205" s="255"/>
    </row>
    <row r="206" spans="1:6">
      <c r="A206" s="252"/>
      <c r="B206" s="253"/>
      <c r="C206" s="254"/>
      <c r="D206" s="208"/>
      <c r="E206" s="209"/>
      <c r="F206" s="255"/>
    </row>
    <row r="207" spans="1:6" ht="63.75">
      <c r="A207" s="247" t="s">
        <v>902</v>
      </c>
      <c r="B207" s="248" t="s">
        <v>1286</v>
      </c>
      <c r="C207" s="249"/>
      <c r="D207" s="200"/>
      <c r="E207" s="201"/>
      <c r="F207" s="200"/>
    </row>
    <row r="208" spans="1:6">
      <c r="A208" s="251"/>
      <c r="B208" s="248"/>
      <c r="C208" s="249"/>
      <c r="D208" s="200"/>
      <c r="E208" s="201"/>
      <c r="F208" s="200"/>
    </row>
    <row r="209" spans="1:6">
      <c r="A209" s="204"/>
      <c r="B209" s="621" t="s">
        <v>815</v>
      </c>
      <c r="C209" s="622" t="s">
        <v>161</v>
      </c>
      <c r="D209" s="623">
        <v>2.2699999999999996</v>
      </c>
      <c r="E209" s="624"/>
      <c r="F209" s="625">
        <f>D209*$E209</f>
        <v>0</v>
      </c>
    </row>
    <row r="210" spans="1:6">
      <c r="A210" s="261"/>
      <c r="B210" s="262"/>
      <c r="C210" s="263"/>
      <c r="D210" s="208"/>
      <c r="E210" s="209"/>
      <c r="F210" s="255"/>
    </row>
    <row r="211" spans="1:6">
      <c r="A211" s="261"/>
      <c r="B211" s="262"/>
      <c r="C211" s="263"/>
      <c r="D211" s="208"/>
      <c r="E211" s="209"/>
      <c r="F211" s="255"/>
    </row>
    <row r="212" spans="1:6" ht="76.5">
      <c r="A212" s="247" t="s">
        <v>1338</v>
      </c>
      <c r="B212" s="248" t="s">
        <v>1287</v>
      </c>
      <c r="C212" s="249"/>
      <c r="D212" s="200"/>
      <c r="E212" s="201"/>
      <c r="F212" s="200"/>
    </row>
    <row r="213" spans="1:6">
      <c r="A213" s="251"/>
      <c r="B213" s="248"/>
      <c r="C213" s="249"/>
      <c r="D213" s="200"/>
      <c r="E213" s="201"/>
      <c r="F213" s="200"/>
    </row>
    <row r="214" spans="1:6">
      <c r="A214" s="204"/>
      <c r="B214" s="621" t="s">
        <v>816</v>
      </c>
      <c r="C214" s="622" t="s">
        <v>145</v>
      </c>
      <c r="D214" s="623">
        <v>4</v>
      </c>
      <c r="E214" s="624"/>
      <c r="F214" s="625">
        <f>D214*$E214</f>
        <v>0</v>
      </c>
    </row>
    <row r="215" spans="1:6">
      <c r="A215" s="261"/>
      <c r="B215" s="262"/>
      <c r="C215" s="263"/>
      <c r="D215" s="208"/>
      <c r="E215" s="209"/>
      <c r="F215" s="255"/>
    </row>
    <row r="216" spans="1:6">
      <c r="A216" s="261"/>
      <c r="B216" s="262"/>
      <c r="C216" s="263"/>
      <c r="D216" s="208"/>
      <c r="E216" s="209"/>
      <c r="F216" s="255"/>
    </row>
    <row r="217" spans="1:6" ht="76.5">
      <c r="A217" s="247" t="s">
        <v>903</v>
      </c>
      <c r="B217" s="248" t="s">
        <v>1288</v>
      </c>
      <c r="C217" s="249"/>
      <c r="D217" s="200"/>
      <c r="E217" s="201"/>
      <c r="F217" s="200"/>
    </row>
    <row r="218" spans="1:6">
      <c r="A218" s="251"/>
      <c r="B218" s="318"/>
      <c r="C218" s="249"/>
      <c r="D218" s="200"/>
      <c r="E218" s="201"/>
      <c r="F218" s="200"/>
    </row>
    <row r="219" spans="1:6">
      <c r="A219" s="251"/>
      <c r="B219" s="318"/>
      <c r="C219" s="249"/>
      <c r="D219" s="200"/>
      <c r="E219" s="201"/>
      <c r="F219" s="200"/>
    </row>
    <row r="220" spans="1:6">
      <c r="A220" s="204"/>
      <c r="B220" s="621" t="s">
        <v>788</v>
      </c>
      <c r="C220" s="622" t="s">
        <v>161</v>
      </c>
      <c r="D220" s="623">
        <f>7.75+6</f>
        <v>13.75</v>
      </c>
      <c r="E220" s="624"/>
      <c r="F220" s="625">
        <f>D220*$E220</f>
        <v>0</v>
      </c>
    </row>
    <row r="221" spans="1:6">
      <c r="A221" s="204"/>
      <c r="B221" s="621" t="s">
        <v>1129</v>
      </c>
      <c r="C221" s="622" t="s">
        <v>181</v>
      </c>
      <c r="D221" s="623">
        <v>50</v>
      </c>
      <c r="E221" s="624"/>
      <c r="F221" s="625">
        <f>D221*$E221</f>
        <v>0</v>
      </c>
    </row>
    <row r="222" spans="1:6">
      <c r="A222" s="261"/>
      <c r="B222" s="262"/>
      <c r="C222" s="263"/>
      <c r="D222" s="208"/>
      <c r="E222" s="224"/>
      <c r="F222" s="264"/>
    </row>
    <row r="223" spans="1:6">
      <c r="A223" s="261"/>
      <c r="B223" s="262"/>
      <c r="C223" s="263"/>
      <c r="D223" s="208"/>
      <c r="E223" s="224"/>
      <c r="F223" s="264"/>
    </row>
    <row r="224" spans="1:6" ht="76.5">
      <c r="A224" s="247" t="s">
        <v>904</v>
      </c>
      <c r="B224" s="248" t="s">
        <v>1289</v>
      </c>
      <c r="C224" s="249"/>
      <c r="D224" s="200"/>
      <c r="E224" s="201"/>
      <c r="F224" s="200"/>
    </row>
    <row r="225" spans="1:6">
      <c r="A225" s="251"/>
      <c r="B225" s="248"/>
      <c r="C225" s="249"/>
      <c r="D225" s="200"/>
      <c r="E225" s="201"/>
      <c r="F225" s="200"/>
    </row>
    <row r="226" spans="1:6">
      <c r="A226" s="204"/>
      <c r="B226" s="621" t="s">
        <v>162</v>
      </c>
      <c r="C226" s="622" t="s">
        <v>145</v>
      </c>
      <c r="D226" s="623">
        <v>14</v>
      </c>
      <c r="E226" s="624"/>
      <c r="F226" s="625">
        <f>D226*$E226</f>
        <v>0</v>
      </c>
    </row>
    <row r="227" spans="1:6">
      <c r="A227" s="204"/>
      <c r="B227" s="621" t="s">
        <v>163</v>
      </c>
      <c r="C227" s="622" t="s">
        <v>145</v>
      </c>
      <c r="D227" s="623">
        <v>7</v>
      </c>
      <c r="E227" s="624"/>
      <c r="F227" s="625">
        <f>D227*$E227</f>
        <v>0</v>
      </c>
    </row>
    <row r="228" spans="1:6">
      <c r="A228" s="204"/>
      <c r="B228" s="621" t="s">
        <v>164</v>
      </c>
      <c r="C228" s="622" t="s">
        <v>145</v>
      </c>
      <c r="D228" s="623">
        <v>12</v>
      </c>
      <c r="E228" s="624"/>
      <c r="F228" s="625">
        <f>D228*$E228</f>
        <v>0</v>
      </c>
    </row>
    <row r="229" spans="1:6">
      <c r="A229" s="204"/>
      <c r="B229" s="621" t="s">
        <v>165</v>
      </c>
      <c r="C229" s="622" t="s">
        <v>145</v>
      </c>
      <c r="D229" s="623">
        <v>9</v>
      </c>
      <c r="E229" s="624"/>
      <c r="F229" s="625">
        <f>D229*$E229</f>
        <v>0</v>
      </c>
    </row>
    <row r="230" spans="1:6">
      <c r="A230" s="252"/>
      <c r="B230" s="253"/>
      <c r="C230" s="254"/>
      <c r="D230" s="208"/>
      <c r="E230" s="209"/>
      <c r="F230" s="255"/>
    </row>
    <row r="231" spans="1:6">
      <c r="A231" s="261"/>
      <c r="B231" s="262"/>
      <c r="C231" s="263"/>
      <c r="D231" s="208"/>
      <c r="E231" s="224"/>
      <c r="F231" s="264"/>
    </row>
    <row r="232" spans="1:6" ht="63.75">
      <c r="A232" s="247" t="s">
        <v>905</v>
      </c>
      <c r="B232" s="248" t="s">
        <v>1290</v>
      </c>
      <c r="C232" s="249"/>
      <c r="D232" s="200"/>
      <c r="E232" s="201"/>
      <c r="F232" s="200"/>
    </row>
    <row r="233" spans="1:6">
      <c r="A233" s="251"/>
      <c r="B233" s="248"/>
      <c r="C233" s="249"/>
      <c r="D233" s="200"/>
      <c r="E233" s="201"/>
      <c r="F233" s="200"/>
    </row>
    <row r="234" spans="1:6">
      <c r="A234" s="204"/>
      <c r="B234" s="621" t="s">
        <v>166</v>
      </c>
      <c r="C234" s="622" t="s">
        <v>145</v>
      </c>
      <c r="D234" s="623">
        <v>2</v>
      </c>
      <c r="E234" s="624"/>
      <c r="F234" s="625">
        <f t="shared" ref="F234:F246" si="0">D234*$E234</f>
        <v>0</v>
      </c>
    </row>
    <row r="235" spans="1:6">
      <c r="A235" s="204"/>
      <c r="B235" s="621" t="s">
        <v>167</v>
      </c>
      <c r="C235" s="622" t="s">
        <v>145</v>
      </c>
      <c r="D235" s="623">
        <v>7</v>
      </c>
      <c r="E235" s="624"/>
      <c r="F235" s="625">
        <f t="shared" si="0"/>
        <v>0</v>
      </c>
    </row>
    <row r="236" spans="1:6">
      <c r="A236" s="204"/>
      <c r="B236" s="621" t="s">
        <v>168</v>
      </c>
      <c r="C236" s="622" t="s">
        <v>145</v>
      </c>
      <c r="D236" s="623">
        <v>2</v>
      </c>
      <c r="E236" s="624"/>
      <c r="F236" s="625">
        <f t="shared" si="0"/>
        <v>0</v>
      </c>
    </row>
    <row r="237" spans="1:6">
      <c r="A237" s="204"/>
      <c r="B237" s="621" t="s">
        <v>169</v>
      </c>
      <c r="C237" s="622" t="s">
        <v>145</v>
      </c>
      <c r="D237" s="623">
        <v>2</v>
      </c>
      <c r="E237" s="624"/>
      <c r="F237" s="625">
        <f t="shared" si="0"/>
        <v>0</v>
      </c>
    </row>
    <row r="238" spans="1:6">
      <c r="A238" s="204"/>
      <c r="B238" s="621" t="s">
        <v>170</v>
      </c>
      <c r="C238" s="622" t="s">
        <v>145</v>
      </c>
      <c r="D238" s="623">
        <v>6</v>
      </c>
      <c r="E238" s="624"/>
      <c r="F238" s="625">
        <f t="shared" si="0"/>
        <v>0</v>
      </c>
    </row>
    <row r="239" spans="1:6">
      <c r="A239" s="204"/>
      <c r="B239" s="621" t="s">
        <v>171</v>
      </c>
      <c r="C239" s="622" t="s">
        <v>145</v>
      </c>
      <c r="D239" s="623">
        <v>8</v>
      </c>
      <c r="E239" s="624"/>
      <c r="F239" s="625">
        <f t="shared" si="0"/>
        <v>0</v>
      </c>
    </row>
    <row r="240" spans="1:6">
      <c r="A240" s="204"/>
      <c r="B240" s="621" t="s">
        <v>172</v>
      </c>
      <c r="C240" s="622" t="s">
        <v>145</v>
      </c>
      <c r="D240" s="623">
        <v>1</v>
      </c>
      <c r="E240" s="624"/>
      <c r="F240" s="625">
        <f t="shared" si="0"/>
        <v>0</v>
      </c>
    </row>
    <row r="241" spans="1:6">
      <c r="A241" s="204"/>
      <c r="B241" s="621" t="s">
        <v>173</v>
      </c>
      <c r="C241" s="622" t="s">
        <v>145</v>
      </c>
      <c r="D241" s="623">
        <v>11</v>
      </c>
      <c r="E241" s="624"/>
      <c r="F241" s="625">
        <f t="shared" si="0"/>
        <v>0</v>
      </c>
    </row>
    <row r="242" spans="1:6">
      <c r="A242" s="204"/>
      <c r="B242" s="621" t="s">
        <v>174</v>
      </c>
      <c r="C242" s="622" t="s">
        <v>145</v>
      </c>
      <c r="D242" s="623">
        <v>1</v>
      </c>
      <c r="E242" s="624"/>
      <c r="F242" s="625">
        <f t="shared" si="0"/>
        <v>0</v>
      </c>
    </row>
    <row r="243" spans="1:6">
      <c r="A243" s="204"/>
      <c r="B243" s="621" t="s">
        <v>175</v>
      </c>
      <c r="C243" s="622" t="s">
        <v>145</v>
      </c>
      <c r="D243" s="623">
        <v>1</v>
      </c>
      <c r="E243" s="624"/>
      <c r="F243" s="625">
        <f t="shared" si="0"/>
        <v>0</v>
      </c>
    </row>
    <row r="244" spans="1:6">
      <c r="A244" s="204"/>
      <c r="B244" s="621" t="s">
        <v>176</v>
      </c>
      <c r="C244" s="622" t="s">
        <v>145</v>
      </c>
      <c r="D244" s="623">
        <v>1</v>
      </c>
      <c r="E244" s="624"/>
      <c r="F244" s="625">
        <f t="shared" si="0"/>
        <v>0</v>
      </c>
    </row>
    <row r="245" spans="1:6">
      <c r="A245" s="204"/>
      <c r="B245" s="621" t="s">
        <v>177</v>
      </c>
      <c r="C245" s="622" t="s">
        <v>145</v>
      </c>
      <c r="D245" s="623">
        <v>1</v>
      </c>
      <c r="E245" s="624"/>
      <c r="F245" s="625">
        <f t="shared" si="0"/>
        <v>0</v>
      </c>
    </row>
    <row r="246" spans="1:6">
      <c r="A246" s="204"/>
      <c r="B246" s="621" t="s">
        <v>178</v>
      </c>
      <c r="C246" s="622" t="s">
        <v>145</v>
      </c>
      <c r="D246" s="623">
        <v>1</v>
      </c>
      <c r="E246" s="624"/>
      <c r="F246" s="625">
        <f t="shared" si="0"/>
        <v>0</v>
      </c>
    </row>
    <row r="247" spans="1:6">
      <c r="A247" s="252"/>
      <c r="B247" s="253"/>
      <c r="C247" s="254"/>
      <c r="D247" s="208"/>
      <c r="E247" s="209"/>
      <c r="F247" s="255"/>
    </row>
    <row r="248" spans="1:6">
      <c r="A248" s="252"/>
      <c r="B248" s="253"/>
      <c r="C248" s="254"/>
      <c r="D248" s="208"/>
      <c r="E248" s="209"/>
      <c r="F248" s="255"/>
    </row>
    <row r="249" spans="1:6" ht="63.75">
      <c r="A249" s="247" t="s">
        <v>906</v>
      </c>
      <c r="B249" s="248" t="s">
        <v>179</v>
      </c>
      <c r="C249" s="249"/>
      <c r="D249" s="200"/>
      <c r="E249" s="201"/>
      <c r="F249" s="200"/>
    </row>
    <row r="250" spans="1:6">
      <c r="A250" s="251"/>
      <c r="B250" s="248"/>
      <c r="C250" s="249"/>
      <c r="D250" s="200"/>
      <c r="E250" s="201"/>
      <c r="F250" s="200"/>
    </row>
    <row r="251" spans="1:6">
      <c r="A251" s="204"/>
      <c r="B251" s="621" t="s">
        <v>180</v>
      </c>
      <c r="C251" s="622" t="s">
        <v>181</v>
      </c>
      <c r="D251" s="623">
        <v>960</v>
      </c>
      <c r="E251" s="624"/>
      <c r="F251" s="625">
        <f t="shared" ref="F251:F257" si="1">D251*$E251</f>
        <v>0</v>
      </c>
    </row>
    <row r="252" spans="1:6">
      <c r="A252" s="204"/>
      <c r="B252" s="621" t="s">
        <v>182</v>
      </c>
      <c r="C252" s="622" t="s">
        <v>181</v>
      </c>
      <c r="D252" s="623">
        <v>410</v>
      </c>
      <c r="E252" s="624"/>
      <c r="F252" s="625">
        <f t="shared" si="1"/>
        <v>0</v>
      </c>
    </row>
    <row r="253" spans="1:6">
      <c r="A253" s="204"/>
      <c r="B253" s="621" t="s">
        <v>183</v>
      </c>
      <c r="C253" s="622" t="s">
        <v>181</v>
      </c>
      <c r="D253" s="623">
        <v>232</v>
      </c>
      <c r="E253" s="624"/>
      <c r="F253" s="625">
        <f t="shared" si="1"/>
        <v>0</v>
      </c>
    </row>
    <row r="254" spans="1:6">
      <c r="A254" s="204"/>
      <c r="B254" s="621" t="s">
        <v>184</v>
      </c>
      <c r="C254" s="622" t="s">
        <v>181</v>
      </c>
      <c r="D254" s="623">
        <v>240</v>
      </c>
      <c r="E254" s="624"/>
      <c r="F254" s="625">
        <f t="shared" si="1"/>
        <v>0</v>
      </c>
    </row>
    <row r="255" spans="1:6">
      <c r="A255" s="204"/>
      <c r="B255" s="621" t="s">
        <v>185</v>
      </c>
      <c r="C255" s="622" t="s">
        <v>181</v>
      </c>
      <c r="D255" s="623">
        <v>177</v>
      </c>
      <c r="E255" s="624"/>
      <c r="F255" s="625">
        <f t="shared" si="1"/>
        <v>0</v>
      </c>
    </row>
    <row r="256" spans="1:6">
      <c r="A256" s="204"/>
      <c r="B256" s="621" t="s">
        <v>186</v>
      </c>
      <c r="C256" s="622" t="s">
        <v>181</v>
      </c>
      <c r="D256" s="623">
        <v>78</v>
      </c>
      <c r="E256" s="624"/>
      <c r="F256" s="625">
        <f t="shared" si="1"/>
        <v>0</v>
      </c>
    </row>
    <row r="257" spans="1:6">
      <c r="A257" s="204"/>
      <c r="B257" s="621" t="s">
        <v>187</v>
      </c>
      <c r="C257" s="622" t="s">
        <v>181</v>
      </c>
      <c r="D257" s="623">
        <v>46</v>
      </c>
      <c r="E257" s="624"/>
      <c r="F257" s="625">
        <f t="shared" si="1"/>
        <v>0</v>
      </c>
    </row>
    <row r="258" spans="1:6">
      <c r="A258" s="252"/>
      <c r="B258" s="253"/>
      <c r="C258" s="254"/>
      <c r="D258" s="208"/>
      <c r="E258" s="209"/>
      <c r="F258" s="255"/>
    </row>
    <row r="259" spans="1:6">
      <c r="A259" s="261"/>
      <c r="B259" s="262"/>
      <c r="C259" s="263"/>
      <c r="D259" s="208"/>
      <c r="E259" s="224"/>
      <c r="F259" s="264"/>
    </row>
    <row r="260" spans="1:6" ht="102">
      <c r="A260" s="247" t="s">
        <v>907</v>
      </c>
      <c r="B260" s="248" t="s">
        <v>1291</v>
      </c>
      <c r="C260" s="249"/>
      <c r="D260" s="200"/>
      <c r="E260" s="201"/>
      <c r="F260" s="200"/>
    </row>
    <row r="261" spans="1:6">
      <c r="A261" s="251"/>
      <c r="B261" s="248"/>
      <c r="C261" s="249"/>
      <c r="D261" s="200"/>
      <c r="E261" s="201"/>
      <c r="F261" s="200"/>
    </row>
    <row r="262" spans="1:6">
      <c r="A262" s="204"/>
      <c r="B262" s="621" t="s">
        <v>837</v>
      </c>
      <c r="C262" s="622" t="s">
        <v>181</v>
      </c>
      <c r="D262" s="623">
        <v>7</v>
      </c>
      <c r="E262" s="624"/>
      <c r="F262" s="625">
        <f t="shared" ref="F262:F263" si="2">D262*$E262</f>
        <v>0</v>
      </c>
    </row>
    <row r="263" spans="1:6">
      <c r="A263" s="204"/>
      <c r="B263" s="621" t="s">
        <v>838</v>
      </c>
      <c r="C263" s="622" t="s">
        <v>181</v>
      </c>
      <c r="D263" s="623">
        <v>9</v>
      </c>
      <c r="E263" s="624"/>
      <c r="F263" s="625">
        <f t="shared" si="2"/>
        <v>0</v>
      </c>
    </row>
    <row r="264" spans="1:6">
      <c r="A264" s="252"/>
      <c r="B264" s="253"/>
      <c r="C264" s="254"/>
      <c r="D264" s="208"/>
      <c r="E264" s="209"/>
      <c r="F264" s="255"/>
    </row>
    <row r="265" spans="1:6">
      <c r="A265" s="261"/>
      <c r="B265" s="262"/>
      <c r="C265" s="263"/>
      <c r="D265" s="208"/>
      <c r="E265" s="224"/>
      <c r="F265" s="264"/>
    </row>
    <row r="266" spans="1:6" ht="76.5">
      <c r="A266" s="247" t="s">
        <v>908</v>
      </c>
      <c r="B266" s="248" t="s">
        <v>1292</v>
      </c>
      <c r="C266" s="249"/>
      <c r="D266" s="200"/>
      <c r="E266" s="201"/>
      <c r="F266" s="200"/>
    </row>
    <row r="267" spans="1:6">
      <c r="A267" s="251"/>
      <c r="B267" s="248"/>
      <c r="C267" s="249"/>
      <c r="D267" s="200"/>
      <c r="E267" s="201"/>
      <c r="F267" s="200"/>
    </row>
    <row r="268" spans="1:6">
      <c r="A268" s="204"/>
      <c r="B268" s="621" t="s">
        <v>793</v>
      </c>
      <c r="C268" s="622" t="s">
        <v>145</v>
      </c>
      <c r="D268" s="623">
        <v>13</v>
      </c>
      <c r="E268" s="624"/>
      <c r="F268" s="625">
        <f t="shared" ref="F268:F270" si="3">D268*$E268</f>
        <v>0</v>
      </c>
    </row>
    <row r="269" spans="1:6">
      <c r="A269" s="204"/>
      <c r="B269" s="621" t="s">
        <v>794</v>
      </c>
      <c r="C269" s="622" t="s">
        <v>145</v>
      </c>
      <c r="D269" s="623">
        <v>16</v>
      </c>
      <c r="E269" s="624"/>
      <c r="F269" s="625">
        <f t="shared" si="3"/>
        <v>0</v>
      </c>
    </row>
    <row r="270" spans="1:6">
      <c r="A270" s="204"/>
      <c r="B270" s="621" t="s">
        <v>795</v>
      </c>
      <c r="C270" s="622" t="s">
        <v>145</v>
      </c>
      <c r="D270" s="623">
        <v>8</v>
      </c>
      <c r="E270" s="624"/>
      <c r="F270" s="625">
        <f t="shared" si="3"/>
        <v>0</v>
      </c>
    </row>
    <row r="271" spans="1:6">
      <c r="A271" s="261"/>
      <c r="B271" s="262"/>
      <c r="C271" s="263"/>
      <c r="D271" s="208"/>
      <c r="E271" s="224"/>
      <c r="F271" s="264"/>
    </row>
    <row r="272" spans="1:6">
      <c r="A272" s="261"/>
      <c r="B272" s="262"/>
      <c r="C272" s="263"/>
      <c r="D272" s="208"/>
      <c r="E272" s="224"/>
      <c r="F272" s="264"/>
    </row>
    <row r="273" spans="1:6" s="186" customFormat="1" ht="63.75">
      <c r="A273" s="247" t="s">
        <v>909</v>
      </c>
      <c r="B273" s="248" t="s">
        <v>1201</v>
      </c>
      <c r="C273" s="249"/>
      <c r="D273" s="200"/>
      <c r="E273" s="201"/>
      <c r="F273" s="200"/>
    </row>
    <row r="274" spans="1:6" s="186" customFormat="1">
      <c r="A274" s="251"/>
      <c r="B274" s="248" t="s">
        <v>144</v>
      </c>
      <c r="C274" s="249"/>
      <c r="D274" s="200"/>
      <c r="E274" s="201"/>
      <c r="F274" s="200"/>
    </row>
    <row r="275" spans="1:6" s="186" customFormat="1">
      <c r="A275" s="204"/>
      <c r="B275" s="621" t="s">
        <v>1298</v>
      </c>
      <c r="C275" s="622" t="s">
        <v>145</v>
      </c>
      <c r="D275" s="623">
        <f>3+1+1</f>
        <v>5</v>
      </c>
      <c r="E275" s="624"/>
      <c r="F275" s="625">
        <f>D275*$E275</f>
        <v>0</v>
      </c>
    </row>
    <row r="276" spans="1:6" s="186" customFormat="1">
      <c r="A276" s="204"/>
      <c r="B276" s="621" t="s">
        <v>1299</v>
      </c>
      <c r="C276" s="622" t="s">
        <v>145</v>
      </c>
      <c r="D276" s="623">
        <v>1</v>
      </c>
      <c r="E276" s="624"/>
      <c r="F276" s="625">
        <f>D276*$E276</f>
        <v>0</v>
      </c>
    </row>
    <row r="277" spans="1:6" s="186" customFormat="1">
      <c r="A277" s="204"/>
      <c r="B277" s="621" t="s">
        <v>1300</v>
      </c>
      <c r="C277" s="622" t="s">
        <v>145</v>
      </c>
      <c r="D277" s="623">
        <v>1</v>
      </c>
      <c r="E277" s="624"/>
      <c r="F277" s="625">
        <f>D277*$E277</f>
        <v>0</v>
      </c>
    </row>
    <row r="278" spans="1:6" s="186" customFormat="1">
      <c r="A278" s="204"/>
      <c r="B278" s="621" t="s">
        <v>1301</v>
      </c>
      <c r="C278" s="622" t="s">
        <v>145</v>
      </c>
      <c r="D278" s="623">
        <v>2</v>
      </c>
      <c r="E278" s="624"/>
      <c r="F278" s="625">
        <f t="shared" ref="F278:F279" si="4">D278*$E278</f>
        <v>0</v>
      </c>
    </row>
    <row r="279" spans="1:6" s="186" customFormat="1">
      <c r="A279" s="204"/>
      <c r="B279" s="621" t="s">
        <v>1302</v>
      </c>
      <c r="C279" s="622" t="s">
        <v>145</v>
      </c>
      <c r="D279" s="623">
        <v>2</v>
      </c>
      <c r="E279" s="624"/>
      <c r="F279" s="625">
        <f t="shared" si="4"/>
        <v>0</v>
      </c>
    </row>
    <row r="280" spans="1:6" s="186" customFormat="1">
      <c r="A280" s="204"/>
      <c r="B280" s="621" t="s">
        <v>1303</v>
      </c>
      <c r="C280" s="622" t="s">
        <v>145</v>
      </c>
      <c r="D280" s="623">
        <v>3</v>
      </c>
      <c r="E280" s="624"/>
      <c r="F280" s="625">
        <f t="shared" ref="F280" si="5">D280*$E280</f>
        <v>0</v>
      </c>
    </row>
    <row r="281" spans="1:6" s="186" customFormat="1">
      <c r="A281" s="252"/>
      <c r="B281" s="253"/>
      <c r="C281" s="254"/>
      <c r="D281" s="208"/>
      <c r="E281" s="209"/>
      <c r="F281" s="255"/>
    </row>
    <row r="282" spans="1:6">
      <c r="A282" s="261"/>
      <c r="B282" s="262"/>
      <c r="C282" s="263"/>
      <c r="D282" s="208"/>
      <c r="E282" s="224"/>
      <c r="F282" s="264"/>
    </row>
    <row r="283" spans="1:6" ht="38.25">
      <c r="A283" s="247" t="s">
        <v>910</v>
      </c>
      <c r="B283" s="248" t="s">
        <v>1293</v>
      </c>
      <c r="C283" s="249"/>
      <c r="D283" s="200"/>
      <c r="E283" s="201"/>
      <c r="F283" s="200"/>
    </row>
    <row r="284" spans="1:6">
      <c r="A284" s="247"/>
      <c r="B284" s="248"/>
      <c r="C284" s="249"/>
      <c r="D284" s="200"/>
      <c r="E284" s="201"/>
      <c r="F284" s="200"/>
    </row>
    <row r="285" spans="1:6">
      <c r="A285" s="204"/>
      <c r="B285" s="621" t="s">
        <v>189</v>
      </c>
      <c r="C285" s="622" t="s">
        <v>145</v>
      </c>
      <c r="D285" s="623">
        <v>54</v>
      </c>
      <c r="E285" s="624"/>
      <c r="F285" s="625">
        <f>D285*$E285</f>
        <v>0</v>
      </c>
    </row>
    <row r="286" spans="1:6" ht="8.25" customHeight="1">
      <c r="A286" s="252"/>
      <c r="B286" s="253"/>
      <c r="C286" s="254"/>
      <c r="D286" s="208"/>
      <c r="E286" s="209"/>
      <c r="F286" s="255"/>
    </row>
    <row r="287" spans="1:6">
      <c r="A287" s="204"/>
      <c r="B287" s="621" t="s">
        <v>190</v>
      </c>
      <c r="C287" s="622" t="s">
        <v>145</v>
      </c>
      <c r="D287" s="623">
        <v>14</v>
      </c>
      <c r="E287" s="624"/>
      <c r="F287" s="625">
        <f>D287*$E287</f>
        <v>0</v>
      </c>
    </row>
    <row r="288" spans="1:6">
      <c r="A288" s="252"/>
      <c r="B288" s="253"/>
      <c r="C288" s="254"/>
      <c r="D288" s="208"/>
      <c r="E288" s="209"/>
      <c r="F288" s="255"/>
    </row>
    <row r="289" spans="1:6">
      <c r="A289" s="252"/>
      <c r="B289" s="253"/>
      <c r="C289" s="254"/>
      <c r="D289" s="208"/>
      <c r="E289" s="209"/>
      <c r="F289" s="255"/>
    </row>
    <row r="290" spans="1:6" ht="38.25">
      <c r="A290" s="247" t="s">
        <v>911</v>
      </c>
      <c r="B290" s="248" t="s">
        <v>1293</v>
      </c>
      <c r="C290" s="249"/>
      <c r="D290" s="200"/>
      <c r="E290" s="201"/>
      <c r="F290" s="200"/>
    </row>
    <row r="291" spans="1:6">
      <c r="A291" s="247"/>
      <c r="B291" s="248"/>
      <c r="C291" s="249"/>
      <c r="D291" s="200"/>
      <c r="E291" s="201"/>
      <c r="F291" s="200"/>
    </row>
    <row r="292" spans="1:6">
      <c r="A292" s="204"/>
      <c r="B292" s="621" t="s">
        <v>191</v>
      </c>
      <c r="C292" s="622" t="s">
        <v>145</v>
      </c>
      <c r="D292" s="623">
        <v>7</v>
      </c>
      <c r="E292" s="624"/>
      <c r="F292" s="625">
        <f>D292*$E292</f>
        <v>0</v>
      </c>
    </row>
    <row r="293" spans="1:6" ht="8.25" customHeight="1">
      <c r="A293" s="252"/>
      <c r="B293" s="253"/>
      <c r="C293" s="254"/>
      <c r="D293" s="208"/>
      <c r="E293" s="209"/>
      <c r="F293" s="255"/>
    </row>
    <row r="294" spans="1:6">
      <c r="A294" s="204"/>
      <c r="B294" s="621" t="s">
        <v>192</v>
      </c>
      <c r="C294" s="622" t="s">
        <v>145</v>
      </c>
      <c r="D294" s="623">
        <v>1</v>
      </c>
      <c r="E294" s="624"/>
      <c r="F294" s="625">
        <f>D294*$E294</f>
        <v>0</v>
      </c>
    </row>
    <row r="295" spans="1:6">
      <c r="A295" s="252"/>
      <c r="B295" s="253"/>
      <c r="C295" s="254"/>
      <c r="D295" s="208"/>
      <c r="E295" s="209"/>
      <c r="F295" s="255"/>
    </row>
    <row r="296" spans="1:6">
      <c r="A296" s="252"/>
      <c r="B296" s="253"/>
      <c r="C296" s="254"/>
      <c r="D296" s="208"/>
      <c r="E296" s="209"/>
      <c r="F296" s="255"/>
    </row>
    <row r="297" spans="1:6" ht="127.5">
      <c r="A297" s="247" t="s">
        <v>1200</v>
      </c>
      <c r="B297" s="248" t="s">
        <v>1199</v>
      </c>
      <c r="C297" s="249"/>
      <c r="D297" s="200"/>
      <c r="E297" s="201"/>
      <c r="F297" s="200"/>
    </row>
    <row r="298" spans="1:6">
      <c r="A298" s="247"/>
      <c r="B298" s="248"/>
      <c r="C298" s="249"/>
      <c r="D298" s="200"/>
      <c r="E298" s="201"/>
      <c r="F298" s="200"/>
    </row>
    <row r="299" spans="1:6">
      <c r="A299" s="204"/>
      <c r="B299" s="621" t="s">
        <v>193</v>
      </c>
      <c r="C299" s="622" t="s">
        <v>194</v>
      </c>
      <c r="D299" s="623">
        <v>120</v>
      </c>
      <c r="E299" s="624"/>
      <c r="F299" s="625">
        <f>D299*$E299</f>
        <v>0</v>
      </c>
    </row>
    <row r="300" spans="1:6">
      <c r="A300" s="252"/>
      <c r="B300" s="253"/>
      <c r="C300" s="254"/>
      <c r="D300" s="208"/>
      <c r="E300" s="209"/>
      <c r="F300" s="255"/>
    </row>
    <row r="301" spans="1:6">
      <c r="A301" s="252"/>
      <c r="B301" s="253"/>
      <c r="C301" s="254"/>
      <c r="D301" s="208"/>
      <c r="E301" s="209"/>
      <c r="F301" s="255"/>
    </row>
    <row r="302" spans="1:6" ht="51">
      <c r="A302" s="247" t="s">
        <v>1216</v>
      </c>
      <c r="B302" s="248" t="s">
        <v>195</v>
      </c>
      <c r="C302" s="249"/>
      <c r="D302" s="200"/>
      <c r="E302" s="201"/>
      <c r="F302" s="200"/>
    </row>
    <row r="303" spans="1:6">
      <c r="A303" s="204"/>
      <c r="B303" s="621" t="s">
        <v>196</v>
      </c>
      <c r="C303" s="622" t="s">
        <v>194</v>
      </c>
      <c r="D303" s="623">
        <v>60</v>
      </c>
      <c r="E303" s="624"/>
      <c r="F303" s="625">
        <f>D303*$E303</f>
        <v>0</v>
      </c>
    </row>
    <row r="304" spans="1:6">
      <c r="A304" s="252"/>
      <c r="B304" s="253"/>
      <c r="C304" s="254"/>
      <c r="D304" s="208"/>
      <c r="E304" s="209"/>
      <c r="F304" s="255"/>
    </row>
    <row r="305" spans="1:6">
      <c r="A305" s="261"/>
      <c r="B305" s="262"/>
      <c r="C305" s="263"/>
      <c r="D305" s="208"/>
      <c r="E305" s="224"/>
      <c r="F305" s="264"/>
    </row>
    <row r="306" spans="1:6" s="186" customFormat="1" ht="15.75" thickBot="1">
      <c r="A306" s="267">
        <v>0</v>
      </c>
      <c r="B306" s="268" t="s">
        <v>197</v>
      </c>
      <c r="C306" s="233"/>
      <c r="D306" s="269"/>
      <c r="E306" s="235"/>
      <c r="F306" s="236">
        <f>SUM(F78:F305)</f>
        <v>0</v>
      </c>
    </row>
    <row r="307" spans="1:6">
      <c r="A307" s="164"/>
      <c r="B307" s="164"/>
      <c r="C307" s="240"/>
      <c r="D307" s="284"/>
      <c r="E307" s="166"/>
      <c r="F307" s="164"/>
    </row>
    <row r="308" spans="1:6">
      <c r="A308" s="270"/>
      <c r="B308" s="270"/>
      <c r="C308" s="271"/>
      <c r="D308" s="319"/>
      <c r="E308" s="272"/>
      <c r="F308" s="270"/>
    </row>
    <row r="309" spans="1:6">
      <c r="A309" s="167"/>
      <c r="B309" s="168"/>
      <c r="C309" s="169"/>
      <c r="D309" s="191"/>
      <c r="E309" s="170"/>
      <c r="F309" s="170"/>
    </row>
    <row r="310" spans="1:6" s="186" customFormat="1" ht="18">
      <c r="A310" s="273" t="s">
        <v>198</v>
      </c>
      <c r="B310" s="273" t="s">
        <v>199</v>
      </c>
      <c r="C310" s="274"/>
      <c r="D310" s="275"/>
      <c r="E310" s="276"/>
      <c r="F310" s="276"/>
    </row>
    <row r="311" spans="1:6">
      <c r="A311" s="277"/>
      <c r="B311" s="278"/>
      <c r="C311" s="279"/>
      <c r="D311" s="190"/>
      <c r="E311" s="170"/>
      <c r="F311" s="170"/>
    </row>
    <row r="312" spans="1:6">
      <c r="A312" s="277"/>
      <c r="B312" s="278"/>
      <c r="C312" s="279"/>
      <c r="D312" s="190"/>
      <c r="E312" s="170"/>
      <c r="F312" s="170"/>
    </row>
    <row r="313" spans="1:6">
      <c r="A313" s="317"/>
      <c r="B313" s="1131" t="s">
        <v>200</v>
      </c>
      <c r="C313" s="1131"/>
      <c r="D313" s="1131"/>
      <c r="E313" s="1131"/>
      <c r="F313" s="1131"/>
    </row>
    <row r="314" spans="1:6">
      <c r="A314" s="317"/>
      <c r="B314" s="1131" t="s">
        <v>201</v>
      </c>
      <c r="C314" s="1131"/>
      <c r="D314" s="1131"/>
      <c r="E314" s="1131"/>
      <c r="F314" s="1131"/>
    </row>
    <row r="315" spans="1:6">
      <c r="A315" s="317"/>
      <c r="B315" s="1131" t="s">
        <v>202</v>
      </c>
      <c r="C315" s="1131"/>
      <c r="D315" s="1131"/>
      <c r="E315" s="1131"/>
      <c r="F315" s="1131"/>
    </row>
    <row r="316" spans="1:6">
      <c r="A316" s="317"/>
      <c r="B316" s="1131" t="s">
        <v>203</v>
      </c>
      <c r="C316" s="1131"/>
      <c r="D316" s="1131"/>
      <c r="E316" s="1131"/>
      <c r="F316" s="1131"/>
    </row>
    <row r="317" spans="1:6">
      <c r="A317" s="317"/>
      <c r="B317" s="1132" t="s">
        <v>204</v>
      </c>
      <c r="C317" s="1131"/>
      <c r="D317" s="1131"/>
      <c r="E317" s="1131"/>
      <c r="F317" s="1131"/>
    </row>
    <row r="318" spans="1:6">
      <c r="A318" s="314" t="s">
        <v>205</v>
      </c>
      <c r="B318" s="1131" t="s">
        <v>206</v>
      </c>
      <c r="C318" s="1131"/>
      <c r="D318" s="1131"/>
      <c r="E318" s="1131"/>
      <c r="F318" s="1131"/>
    </row>
    <row r="319" spans="1:6">
      <c r="A319" s="314"/>
      <c r="B319" s="1131"/>
      <c r="C319" s="1131"/>
      <c r="D319" s="1131"/>
      <c r="E319" s="1131"/>
      <c r="F319" s="1131"/>
    </row>
    <row r="320" spans="1:6">
      <c r="A320" s="314" t="s">
        <v>205</v>
      </c>
      <c r="B320" s="1131" t="s">
        <v>208</v>
      </c>
      <c r="C320" s="1131"/>
      <c r="D320" s="1131"/>
      <c r="E320" s="1131"/>
      <c r="F320" s="1131"/>
    </row>
    <row r="321" spans="1:6">
      <c r="A321" s="314"/>
      <c r="B321" s="1131" t="s">
        <v>209</v>
      </c>
      <c r="C321" s="1131"/>
      <c r="D321" s="1131"/>
      <c r="E321" s="1131"/>
      <c r="F321" s="1131"/>
    </row>
    <row r="322" spans="1:6">
      <c r="A322" s="314"/>
      <c r="B322" s="1131" t="s">
        <v>210</v>
      </c>
      <c r="C322" s="1131"/>
      <c r="D322" s="1131"/>
      <c r="E322" s="1131"/>
      <c r="F322" s="1131"/>
    </row>
    <row r="323" spans="1:6">
      <c r="A323" s="314"/>
      <c r="B323" s="1131" t="s">
        <v>211</v>
      </c>
      <c r="C323" s="1131"/>
      <c r="D323" s="1131"/>
      <c r="E323" s="1131"/>
      <c r="F323" s="1131"/>
    </row>
    <row r="324" spans="1:6">
      <c r="A324" s="314"/>
      <c r="B324" s="1131" t="s">
        <v>212</v>
      </c>
      <c r="C324" s="1131"/>
      <c r="D324" s="1131"/>
      <c r="E324" s="1131"/>
      <c r="F324" s="1131"/>
    </row>
    <row r="325" spans="1:6">
      <c r="A325" s="314"/>
      <c r="B325" s="1131" t="s">
        <v>213</v>
      </c>
      <c r="C325" s="1131"/>
      <c r="D325" s="1131"/>
      <c r="E325" s="1131"/>
      <c r="F325" s="1131"/>
    </row>
    <row r="326" spans="1:6">
      <c r="A326" s="314"/>
      <c r="B326" s="1131" t="s">
        <v>214</v>
      </c>
      <c r="C326" s="1131"/>
      <c r="D326" s="1131"/>
      <c r="E326" s="1131"/>
      <c r="F326" s="1131"/>
    </row>
    <row r="327" spans="1:6">
      <c r="A327" s="314"/>
      <c r="B327" s="1131" t="s">
        <v>215</v>
      </c>
      <c r="C327" s="1131"/>
      <c r="D327" s="1131"/>
      <c r="E327" s="1131"/>
      <c r="F327" s="1131"/>
    </row>
    <row r="328" spans="1:6">
      <c r="A328" s="314"/>
      <c r="B328" s="1131" t="s">
        <v>216</v>
      </c>
      <c r="C328" s="1131"/>
      <c r="D328" s="1131"/>
      <c r="E328" s="1131"/>
      <c r="F328" s="1131"/>
    </row>
    <row r="329" spans="1:6">
      <c r="A329" s="314"/>
      <c r="B329" s="1131" t="s">
        <v>217</v>
      </c>
      <c r="C329" s="1131"/>
      <c r="D329" s="1131"/>
      <c r="E329" s="1131"/>
      <c r="F329" s="1131"/>
    </row>
    <row r="330" spans="1:6">
      <c r="A330" s="314"/>
      <c r="B330" s="1131" t="s">
        <v>218</v>
      </c>
      <c r="C330" s="1131"/>
      <c r="D330" s="1131"/>
      <c r="E330" s="1131"/>
      <c r="F330" s="1131"/>
    </row>
    <row r="331" spans="1:6">
      <c r="A331" s="314"/>
      <c r="B331" s="1131" t="s">
        <v>219</v>
      </c>
      <c r="C331" s="1131"/>
      <c r="D331" s="1131"/>
      <c r="E331" s="1131"/>
      <c r="F331" s="1131"/>
    </row>
    <row r="332" spans="1:6">
      <c r="A332" s="314"/>
      <c r="B332" s="1131" t="s">
        <v>220</v>
      </c>
      <c r="C332" s="1131"/>
      <c r="D332" s="1131"/>
      <c r="E332" s="1131"/>
      <c r="F332" s="1131"/>
    </row>
    <row r="333" spans="1:6">
      <c r="A333" s="314"/>
      <c r="B333" s="1131" t="s">
        <v>221</v>
      </c>
      <c r="C333" s="1131"/>
      <c r="D333" s="1131"/>
      <c r="E333" s="1131"/>
      <c r="F333" s="1131"/>
    </row>
    <row r="334" spans="1:6">
      <c r="A334" s="314"/>
      <c r="B334" s="1131" t="s">
        <v>222</v>
      </c>
      <c r="C334" s="1131"/>
      <c r="D334" s="1131"/>
      <c r="E334" s="1131"/>
      <c r="F334" s="1131"/>
    </row>
    <row r="335" spans="1:6">
      <c r="A335" s="314"/>
      <c r="B335" s="1131" t="s">
        <v>223</v>
      </c>
      <c r="C335" s="1131"/>
      <c r="D335" s="1131"/>
      <c r="E335" s="1131"/>
      <c r="F335" s="1131"/>
    </row>
    <row r="336" spans="1:6">
      <c r="A336" s="314"/>
      <c r="B336" s="1131" t="s">
        <v>224</v>
      </c>
      <c r="C336" s="1131"/>
      <c r="D336" s="1131"/>
      <c r="E336" s="1131"/>
      <c r="F336" s="1131"/>
    </row>
    <row r="337" spans="1:6">
      <c r="A337" s="314"/>
      <c r="B337" s="1131" t="s">
        <v>225</v>
      </c>
      <c r="C337" s="1131"/>
      <c r="D337" s="1131"/>
      <c r="E337" s="1131"/>
      <c r="F337" s="1131"/>
    </row>
    <row r="338" spans="1:6">
      <c r="A338" s="314"/>
      <c r="B338" s="1131" t="s">
        <v>226</v>
      </c>
      <c r="C338" s="1131"/>
      <c r="D338" s="1131"/>
      <c r="E338" s="1131"/>
      <c r="F338" s="1131"/>
    </row>
    <row r="339" spans="1:6">
      <c r="A339" s="314"/>
      <c r="B339" s="1131" t="s">
        <v>227</v>
      </c>
      <c r="C339" s="1131"/>
      <c r="D339" s="1131"/>
      <c r="E339" s="1131"/>
      <c r="F339" s="1131"/>
    </row>
    <row r="340" spans="1:6">
      <c r="A340" s="314"/>
      <c r="B340" s="1131" t="s">
        <v>226</v>
      </c>
      <c r="C340" s="1131"/>
      <c r="D340" s="1131"/>
      <c r="E340" s="1131"/>
      <c r="F340" s="1131"/>
    </row>
    <row r="341" spans="1:6">
      <c r="A341" s="314"/>
      <c r="B341" s="1132" t="s">
        <v>228</v>
      </c>
      <c r="C341" s="1131"/>
      <c r="D341" s="1131"/>
      <c r="E341" s="1131"/>
      <c r="F341" s="1131"/>
    </row>
    <row r="342" spans="1:6">
      <c r="A342" s="314"/>
      <c r="B342" s="1131" t="s">
        <v>229</v>
      </c>
      <c r="C342" s="1131"/>
      <c r="D342" s="1131"/>
      <c r="E342" s="1131"/>
      <c r="F342" s="1131"/>
    </row>
    <row r="343" spans="1:6">
      <c r="A343" s="314"/>
      <c r="B343" s="1131" t="s">
        <v>230</v>
      </c>
      <c r="C343" s="1131"/>
      <c r="D343" s="1131"/>
      <c r="E343" s="1131"/>
      <c r="F343" s="1131"/>
    </row>
    <row r="344" spans="1:6">
      <c r="A344" s="314" t="s">
        <v>205</v>
      </c>
      <c r="B344" s="1131" t="s">
        <v>231</v>
      </c>
      <c r="C344" s="1131"/>
      <c r="D344" s="1131"/>
      <c r="E344" s="1131"/>
      <c r="F344" s="1131"/>
    </row>
    <row r="345" spans="1:6">
      <c r="A345" s="261"/>
      <c r="B345" s="262"/>
      <c r="C345" s="263"/>
      <c r="D345" s="208"/>
      <c r="E345" s="224"/>
      <c r="F345" s="264"/>
    </row>
    <row r="346" spans="1:6" ht="89.25">
      <c r="A346" s="197" t="s">
        <v>912</v>
      </c>
      <c r="B346" s="248" t="s">
        <v>232</v>
      </c>
      <c r="C346" s="249"/>
      <c r="D346" s="200"/>
      <c r="E346" s="201"/>
      <c r="F346" s="200"/>
    </row>
    <row r="347" spans="1:6">
      <c r="A347" s="280"/>
      <c r="B347" s="248" t="s">
        <v>233</v>
      </c>
      <c r="C347" s="249"/>
      <c r="D347" s="200"/>
      <c r="E347" s="201"/>
      <c r="F347" s="200"/>
    </row>
    <row r="348" spans="1:6">
      <c r="A348" s="280"/>
      <c r="B348" s="248"/>
      <c r="C348" s="249"/>
      <c r="D348" s="200"/>
      <c r="E348" s="201"/>
      <c r="F348" s="200"/>
    </row>
    <row r="349" spans="1:6">
      <c r="A349" s="204"/>
      <c r="B349" s="621" t="s">
        <v>234</v>
      </c>
      <c r="C349" s="622" t="s">
        <v>161</v>
      </c>
      <c r="D349" s="623">
        <v>0.7</v>
      </c>
      <c r="E349" s="624"/>
      <c r="F349" s="625">
        <f>D349*$E349</f>
        <v>0</v>
      </c>
    </row>
    <row r="350" spans="1:6">
      <c r="A350" s="252"/>
      <c r="B350" s="253"/>
      <c r="C350" s="254"/>
      <c r="D350" s="208"/>
      <c r="E350" s="209"/>
      <c r="F350" s="255"/>
    </row>
    <row r="351" spans="1:6">
      <c r="A351" s="252"/>
      <c r="B351" s="253"/>
      <c r="C351" s="254"/>
      <c r="D351" s="208"/>
      <c r="E351" s="209"/>
      <c r="F351" s="255"/>
    </row>
    <row r="352" spans="1:6" ht="63.75">
      <c r="A352" s="197" t="s">
        <v>913</v>
      </c>
      <c r="B352" s="248" t="s">
        <v>235</v>
      </c>
      <c r="C352" s="249"/>
      <c r="D352" s="200"/>
      <c r="E352" s="201"/>
      <c r="F352" s="200"/>
    </row>
    <row r="353" spans="1:6">
      <c r="A353" s="204"/>
      <c r="B353" s="621" t="s">
        <v>791</v>
      </c>
      <c r="C353" s="622" t="s">
        <v>161</v>
      </c>
      <c r="D353" s="623">
        <v>1.55</v>
      </c>
      <c r="E353" s="624"/>
      <c r="F353" s="625">
        <f>D353*$E353</f>
        <v>0</v>
      </c>
    </row>
    <row r="354" spans="1:6">
      <c r="A354" s="252"/>
      <c r="B354" s="253"/>
      <c r="C354" s="254"/>
      <c r="D354" s="208"/>
      <c r="E354" s="209"/>
      <c r="F354" s="255"/>
    </row>
    <row r="355" spans="1:6">
      <c r="A355" s="252"/>
      <c r="B355" s="253"/>
      <c r="C355" s="254"/>
      <c r="D355" s="208"/>
      <c r="E355" s="209"/>
      <c r="F355" s="255"/>
    </row>
    <row r="356" spans="1:6" ht="63.75">
      <c r="A356" s="197" t="s">
        <v>914</v>
      </c>
      <c r="B356" s="248" t="s">
        <v>1126</v>
      </c>
      <c r="C356" s="249"/>
      <c r="D356" s="200"/>
      <c r="E356" s="201"/>
      <c r="F356" s="200"/>
    </row>
    <row r="357" spans="1:6">
      <c r="A357" s="204"/>
      <c r="B357" s="621" t="s">
        <v>1127</v>
      </c>
      <c r="C357" s="622" t="s">
        <v>161</v>
      </c>
      <c r="D357" s="623">
        <v>7.05</v>
      </c>
      <c r="E357" s="624"/>
      <c r="F357" s="625">
        <f>D357*$E357</f>
        <v>0</v>
      </c>
    </row>
    <row r="358" spans="1:6">
      <c r="A358" s="252"/>
      <c r="B358" s="253"/>
      <c r="C358" s="254"/>
      <c r="D358" s="208"/>
      <c r="E358" s="209"/>
      <c r="F358" s="255"/>
    </row>
    <row r="359" spans="1:6">
      <c r="A359" s="252"/>
      <c r="B359" s="253"/>
      <c r="C359" s="254"/>
      <c r="D359" s="208"/>
      <c r="E359" s="209"/>
      <c r="F359" s="255"/>
    </row>
    <row r="360" spans="1:6" ht="63.75">
      <c r="A360" s="197" t="s">
        <v>915</v>
      </c>
      <c r="B360" s="248" t="s">
        <v>235</v>
      </c>
      <c r="C360" s="249"/>
      <c r="D360" s="200"/>
      <c r="E360" s="201"/>
      <c r="F360" s="200"/>
    </row>
    <row r="361" spans="1:6">
      <c r="A361" s="204"/>
      <c r="B361" s="621" t="s">
        <v>236</v>
      </c>
      <c r="C361" s="622" t="s">
        <v>161</v>
      </c>
      <c r="D361" s="623">
        <v>1.5</v>
      </c>
      <c r="E361" s="624"/>
      <c r="F361" s="625">
        <f>D361*$E361</f>
        <v>0</v>
      </c>
    </row>
    <row r="362" spans="1:6">
      <c r="A362" s="252"/>
      <c r="B362" s="253"/>
      <c r="C362" s="254"/>
      <c r="D362" s="208"/>
      <c r="E362" s="209"/>
      <c r="F362" s="255"/>
    </row>
    <row r="363" spans="1:6">
      <c r="A363" s="252"/>
      <c r="B363" s="253"/>
      <c r="C363" s="254"/>
      <c r="D363" s="208"/>
      <c r="E363" s="209"/>
      <c r="F363" s="255"/>
    </row>
    <row r="364" spans="1:6" ht="94.5" customHeight="1">
      <c r="A364" s="197" t="s">
        <v>916</v>
      </c>
      <c r="B364" s="248" t="s">
        <v>1203</v>
      </c>
      <c r="C364" s="249"/>
      <c r="D364" s="200"/>
      <c r="E364" s="201"/>
      <c r="F364" s="200"/>
    </row>
    <row r="365" spans="1:6">
      <c r="A365" s="280"/>
      <c r="B365" s="248"/>
      <c r="C365" s="249"/>
      <c r="D365" s="200"/>
      <c r="E365" s="201"/>
      <c r="F365" s="200"/>
    </row>
    <row r="366" spans="1:6">
      <c r="A366" s="204"/>
      <c r="B366" s="621" t="s">
        <v>1124</v>
      </c>
      <c r="C366" s="622" t="s">
        <v>145</v>
      </c>
      <c r="D366" s="623">
        <v>180</v>
      </c>
      <c r="E366" s="624"/>
      <c r="F366" s="625">
        <f>D366*$E366</f>
        <v>0</v>
      </c>
    </row>
    <row r="367" spans="1:6">
      <c r="A367" s="280"/>
      <c r="B367" s="248"/>
      <c r="C367" s="249"/>
      <c r="D367" s="200"/>
      <c r="E367" s="201"/>
      <c r="F367" s="200"/>
    </row>
    <row r="368" spans="1:6">
      <c r="A368" s="204"/>
      <c r="B368" s="621" t="s">
        <v>1125</v>
      </c>
      <c r="C368" s="622" t="s">
        <v>145</v>
      </c>
      <c r="D368" s="623">
        <v>160</v>
      </c>
      <c r="E368" s="624"/>
      <c r="F368" s="625">
        <f>D368*$E368</f>
        <v>0</v>
      </c>
    </row>
    <row r="369" spans="1:9">
      <c r="A369" s="252"/>
      <c r="B369" s="253"/>
      <c r="C369" s="254"/>
      <c r="D369" s="281"/>
      <c r="E369" s="209"/>
      <c r="F369" s="255"/>
    </row>
    <row r="370" spans="1:9">
      <c r="A370" s="252"/>
      <c r="B370" s="253"/>
      <c r="C370" s="254"/>
      <c r="D370" s="208"/>
      <c r="E370" s="209"/>
      <c r="F370" s="255"/>
    </row>
    <row r="371" spans="1:9" ht="89.25">
      <c r="A371" s="197" t="s">
        <v>917</v>
      </c>
      <c r="B371" s="248" t="s">
        <v>237</v>
      </c>
      <c r="C371" s="249"/>
      <c r="D371" s="200"/>
      <c r="E371" s="201"/>
      <c r="F371" s="200"/>
    </row>
    <row r="372" spans="1:9">
      <c r="A372" s="280"/>
      <c r="B372" s="248"/>
      <c r="C372" s="249"/>
      <c r="D372" s="200"/>
      <c r="E372" s="201"/>
      <c r="F372" s="200"/>
    </row>
    <row r="373" spans="1:9">
      <c r="A373" s="204"/>
      <c r="B373" s="621" t="s">
        <v>239</v>
      </c>
      <c r="C373" s="622" t="s">
        <v>240</v>
      </c>
      <c r="D373" s="623">
        <v>1420</v>
      </c>
      <c r="E373" s="624"/>
      <c r="F373" s="625">
        <f>D373*$E373</f>
        <v>0</v>
      </c>
      <c r="I373" s="367"/>
    </row>
    <row r="374" spans="1:9">
      <c r="A374" s="252"/>
      <c r="B374" s="253"/>
      <c r="C374" s="254"/>
      <c r="D374" s="281"/>
      <c r="E374" s="209"/>
      <c r="F374" s="255"/>
    </row>
    <row r="375" spans="1:9">
      <c r="A375" s="252"/>
      <c r="B375" s="253"/>
      <c r="C375" s="254"/>
      <c r="D375" s="208"/>
      <c r="E375" s="209"/>
      <c r="F375" s="255"/>
    </row>
    <row r="376" spans="1:9" ht="102">
      <c r="A376" s="197" t="s">
        <v>1128</v>
      </c>
      <c r="B376" s="248" t="s">
        <v>241</v>
      </c>
      <c r="C376" s="249"/>
      <c r="D376" s="200"/>
      <c r="E376" s="201"/>
      <c r="F376" s="200"/>
    </row>
    <row r="377" spans="1:9">
      <c r="A377" s="197"/>
      <c r="B377" s="248" t="s">
        <v>238</v>
      </c>
      <c r="C377" s="249"/>
      <c r="D377" s="200"/>
      <c r="E377" s="201"/>
      <c r="F377" s="200"/>
    </row>
    <row r="378" spans="1:9">
      <c r="A378" s="204"/>
      <c r="B378" s="621" t="s">
        <v>242</v>
      </c>
      <c r="C378" s="622" t="s">
        <v>240</v>
      </c>
      <c r="D378" s="623">
        <v>50</v>
      </c>
      <c r="E378" s="624"/>
      <c r="F378" s="625">
        <f>D378*$E378</f>
        <v>0</v>
      </c>
    </row>
    <row r="379" spans="1:9">
      <c r="A379" s="252"/>
      <c r="B379" s="253"/>
      <c r="C379" s="254"/>
      <c r="D379" s="208"/>
      <c r="E379" s="209"/>
      <c r="F379" s="255"/>
    </row>
    <row r="380" spans="1:9">
      <c r="A380" s="252"/>
      <c r="B380" s="253"/>
      <c r="C380" s="254"/>
      <c r="D380" s="208"/>
      <c r="E380" s="209"/>
      <c r="F380" s="255"/>
    </row>
    <row r="381" spans="1:9" ht="15.75" thickBot="1">
      <c r="A381" s="282">
        <v>0</v>
      </c>
      <c r="B381" s="283" t="s">
        <v>243</v>
      </c>
      <c r="C381" s="233"/>
      <c r="D381" s="234"/>
      <c r="E381" s="235"/>
      <c r="F381" s="236">
        <f>SUM(F346:F380)</f>
        <v>0</v>
      </c>
    </row>
    <row r="382" spans="1:9">
      <c r="A382" s="284"/>
      <c r="B382" s="284"/>
      <c r="C382" s="285"/>
      <c r="D382" s="284"/>
      <c r="E382" s="286"/>
      <c r="F382" s="284"/>
    </row>
    <row r="383" spans="1:9">
      <c r="A383" s="167"/>
      <c r="B383" s="168"/>
      <c r="C383" s="169"/>
      <c r="D383" s="191"/>
      <c r="E383" s="170"/>
      <c r="F383" s="170"/>
    </row>
    <row r="384" spans="1:9">
      <c r="A384" s="167"/>
      <c r="B384" s="168" t="s">
        <v>205</v>
      </c>
      <c r="C384" s="169"/>
      <c r="D384" s="191"/>
      <c r="E384" s="170"/>
      <c r="F384" s="170"/>
    </row>
    <row r="385" spans="1:6" s="186" customFormat="1" ht="18">
      <c r="A385" s="273" t="s">
        <v>244</v>
      </c>
      <c r="B385" s="273" t="s">
        <v>245</v>
      </c>
      <c r="C385" s="287"/>
      <c r="D385" s="183"/>
      <c r="E385" s="184"/>
      <c r="F385" s="184"/>
    </row>
    <row r="386" spans="1:6">
      <c r="A386" s="187"/>
      <c r="B386" s="188"/>
      <c r="C386" s="189"/>
      <c r="D386" s="190"/>
      <c r="E386" s="191"/>
      <c r="F386" s="191"/>
    </row>
    <row r="387" spans="1:6">
      <c r="A387" s="311"/>
      <c r="B387" s="1129" t="s">
        <v>246</v>
      </c>
      <c r="C387" s="1129"/>
      <c r="D387" s="1129"/>
      <c r="E387" s="1129"/>
      <c r="F387" s="1129"/>
    </row>
    <row r="388" spans="1:6">
      <c r="A388" s="311"/>
      <c r="B388" s="1129" t="s">
        <v>247</v>
      </c>
      <c r="C388" s="1129"/>
      <c r="D388" s="1129"/>
      <c r="E388" s="1129"/>
      <c r="F388" s="1129"/>
    </row>
    <row r="389" spans="1:6">
      <c r="A389" s="312"/>
      <c r="B389" s="1129" t="s">
        <v>248</v>
      </c>
      <c r="C389" s="1129"/>
      <c r="D389" s="1129"/>
      <c r="E389" s="1129"/>
      <c r="F389" s="1129"/>
    </row>
    <row r="390" spans="1:6">
      <c r="A390" s="312"/>
      <c r="B390" s="1129" t="s">
        <v>249</v>
      </c>
      <c r="C390" s="1129"/>
      <c r="D390" s="1129"/>
      <c r="E390" s="1129"/>
      <c r="F390" s="1129"/>
    </row>
    <row r="391" spans="1:6">
      <c r="A391" s="312"/>
      <c r="B391" s="1129" t="s">
        <v>250</v>
      </c>
      <c r="C391" s="1129"/>
      <c r="D391" s="1129"/>
      <c r="E391" s="1129"/>
      <c r="F391" s="1129"/>
    </row>
    <row r="392" spans="1:6">
      <c r="A392" s="312"/>
      <c r="B392" s="1129" t="s">
        <v>251</v>
      </c>
      <c r="C392" s="1129"/>
      <c r="D392" s="1129"/>
      <c r="E392" s="1129"/>
      <c r="F392" s="1129"/>
    </row>
    <row r="393" spans="1:6">
      <c r="A393" s="312"/>
      <c r="B393" s="1129" t="s">
        <v>252</v>
      </c>
      <c r="C393" s="1129"/>
      <c r="D393" s="1129"/>
      <c r="E393" s="1129"/>
      <c r="F393" s="1129"/>
    </row>
    <row r="394" spans="1:6" ht="27.75" customHeight="1">
      <c r="A394" s="312"/>
      <c r="B394" s="1129" t="s">
        <v>253</v>
      </c>
      <c r="C394" s="1129"/>
      <c r="D394" s="1129"/>
      <c r="E394" s="1129"/>
      <c r="F394" s="1129"/>
    </row>
    <row r="395" spans="1:6">
      <c r="A395" s="312"/>
      <c r="B395" s="1129" t="s">
        <v>254</v>
      </c>
      <c r="C395" s="1129"/>
      <c r="D395" s="1129"/>
      <c r="E395" s="1129"/>
      <c r="F395" s="1129"/>
    </row>
    <row r="396" spans="1:6">
      <c r="A396" s="312"/>
      <c r="B396" s="368"/>
      <c r="C396" s="368"/>
      <c r="D396" s="368"/>
      <c r="E396" s="368"/>
      <c r="F396" s="368"/>
    </row>
    <row r="397" spans="1:6">
      <c r="A397" s="312"/>
      <c r="B397" s="1129" t="s">
        <v>255</v>
      </c>
      <c r="C397" s="1129"/>
      <c r="D397" s="1129"/>
      <c r="E397" s="1129"/>
      <c r="F397" s="1129"/>
    </row>
    <row r="398" spans="1:6" ht="41.25" customHeight="1">
      <c r="A398" s="312"/>
      <c r="B398" s="1129" t="s">
        <v>256</v>
      </c>
      <c r="C398" s="1129"/>
      <c r="D398" s="1129"/>
      <c r="E398" s="1129"/>
      <c r="F398" s="1129"/>
    </row>
    <row r="399" spans="1:6" ht="11.25" customHeight="1">
      <c r="A399" s="312"/>
      <c r="B399" s="1129" t="s">
        <v>257</v>
      </c>
      <c r="C399" s="1129"/>
      <c r="D399" s="1129"/>
      <c r="E399" s="1129"/>
      <c r="F399" s="1129"/>
    </row>
    <row r="400" spans="1:6">
      <c r="A400" s="312"/>
      <c r="B400" s="1129" t="s">
        <v>258</v>
      </c>
      <c r="C400" s="1129"/>
      <c r="D400" s="1129"/>
      <c r="E400" s="1129"/>
      <c r="F400" s="1129"/>
    </row>
    <row r="401" spans="1:6">
      <c r="A401" s="312"/>
      <c r="B401" s="1129" t="s">
        <v>259</v>
      </c>
      <c r="C401" s="1129"/>
      <c r="D401" s="1129"/>
      <c r="E401" s="1129"/>
      <c r="F401" s="1129"/>
    </row>
    <row r="402" spans="1:6" ht="56.25" customHeight="1">
      <c r="A402" s="312"/>
      <c r="B402" s="1129" t="s">
        <v>260</v>
      </c>
      <c r="C402" s="1129"/>
      <c r="D402" s="1129"/>
      <c r="E402" s="1129"/>
      <c r="F402" s="1129"/>
    </row>
    <row r="403" spans="1:6">
      <c r="A403" s="312"/>
      <c r="B403" s="1129" t="s">
        <v>261</v>
      </c>
      <c r="C403" s="1129"/>
      <c r="D403" s="1129"/>
      <c r="E403" s="1129"/>
      <c r="F403" s="1129"/>
    </row>
    <row r="404" spans="1:6" ht="32.25" customHeight="1">
      <c r="A404" s="312"/>
      <c r="B404" s="1129" t="s">
        <v>262</v>
      </c>
      <c r="C404" s="1129"/>
      <c r="D404" s="1129"/>
      <c r="E404" s="1129"/>
      <c r="F404" s="1129"/>
    </row>
    <row r="405" spans="1:6" ht="25.5" customHeight="1">
      <c r="A405" s="312"/>
      <c r="B405" s="1129" t="s">
        <v>263</v>
      </c>
      <c r="C405" s="1129"/>
      <c r="D405" s="1129"/>
      <c r="E405" s="1129"/>
      <c r="F405" s="1129"/>
    </row>
    <row r="406" spans="1:6">
      <c r="A406" s="311"/>
      <c r="B406" s="1129" t="s">
        <v>264</v>
      </c>
      <c r="C406" s="1129"/>
      <c r="D406" s="1129"/>
      <c r="E406" s="1129"/>
      <c r="F406" s="1129"/>
    </row>
    <row r="407" spans="1:6">
      <c r="A407" s="311"/>
      <c r="B407" s="1129" t="s">
        <v>265</v>
      </c>
      <c r="C407" s="1129"/>
      <c r="D407" s="1129"/>
      <c r="E407" s="1129"/>
      <c r="F407" s="1129"/>
    </row>
    <row r="408" spans="1:6">
      <c r="A408" s="311"/>
      <c r="B408" s="1129" t="s">
        <v>266</v>
      </c>
      <c r="C408" s="1129"/>
      <c r="D408" s="1129"/>
      <c r="E408" s="1129"/>
      <c r="F408" s="1129"/>
    </row>
    <row r="409" spans="1:6" ht="36.75" customHeight="1">
      <c r="A409" s="311"/>
      <c r="B409" s="1129" t="s">
        <v>267</v>
      </c>
      <c r="C409" s="1129"/>
      <c r="D409" s="1129"/>
      <c r="E409" s="1129"/>
      <c r="F409" s="1129"/>
    </row>
    <row r="410" spans="1:6" ht="27" customHeight="1">
      <c r="A410" s="311"/>
      <c r="B410" s="1129" t="s">
        <v>268</v>
      </c>
      <c r="C410" s="1129"/>
      <c r="D410" s="1129"/>
      <c r="E410" s="1129"/>
      <c r="F410" s="1129"/>
    </row>
    <row r="411" spans="1:6" ht="28.5" customHeight="1">
      <c r="A411" s="311"/>
      <c r="B411" s="1129" t="s">
        <v>269</v>
      </c>
      <c r="C411" s="1129"/>
      <c r="D411" s="1129"/>
      <c r="E411" s="1129"/>
      <c r="F411" s="1129"/>
    </row>
    <row r="412" spans="1:6" ht="35.25" customHeight="1">
      <c r="A412" s="311"/>
      <c r="B412" s="1129" t="s">
        <v>270</v>
      </c>
      <c r="C412" s="1129"/>
      <c r="D412" s="1129"/>
      <c r="E412" s="1129"/>
      <c r="F412" s="1129"/>
    </row>
    <row r="413" spans="1:6" ht="33.75" customHeight="1">
      <c r="A413" s="311"/>
      <c r="B413" s="1129" t="s">
        <v>207</v>
      </c>
      <c r="C413" s="1129"/>
      <c r="D413" s="1129"/>
      <c r="E413" s="1129"/>
      <c r="F413" s="1129"/>
    </row>
    <row r="414" spans="1:6">
      <c r="A414" s="311"/>
      <c r="B414" s="1129" t="s">
        <v>271</v>
      </c>
      <c r="C414" s="1129"/>
      <c r="D414" s="1129"/>
      <c r="E414" s="1129"/>
      <c r="F414" s="1129"/>
    </row>
    <row r="415" spans="1:6" ht="26.25" customHeight="1">
      <c r="A415" s="311"/>
      <c r="B415" s="1129" t="s">
        <v>272</v>
      </c>
      <c r="C415" s="1129"/>
      <c r="D415" s="1129"/>
      <c r="E415" s="1129"/>
      <c r="F415" s="1129"/>
    </row>
    <row r="416" spans="1:6" ht="33.75" customHeight="1">
      <c r="A416" s="311"/>
      <c r="B416" s="1129" t="s">
        <v>273</v>
      </c>
      <c r="C416" s="1129"/>
      <c r="D416" s="1129"/>
      <c r="E416" s="1129"/>
      <c r="F416" s="1129"/>
    </row>
    <row r="417" spans="1:6">
      <c r="A417" s="311"/>
      <c r="B417" s="1129" t="s">
        <v>274</v>
      </c>
      <c r="C417" s="1129"/>
      <c r="D417" s="1129"/>
      <c r="E417" s="1129"/>
      <c r="F417" s="1129"/>
    </row>
    <row r="418" spans="1:6">
      <c r="A418" s="313" t="s">
        <v>275</v>
      </c>
      <c r="B418" s="1129" t="s">
        <v>276</v>
      </c>
      <c r="C418" s="1129"/>
      <c r="D418" s="1129"/>
      <c r="E418" s="1129"/>
      <c r="F418" s="1129"/>
    </row>
    <row r="419" spans="1:6">
      <c r="A419" s="313" t="s">
        <v>275</v>
      </c>
      <c r="B419" s="1129" t="s">
        <v>277</v>
      </c>
      <c r="C419" s="1129"/>
      <c r="D419" s="1129"/>
      <c r="E419" s="1129"/>
      <c r="F419" s="1129"/>
    </row>
    <row r="420" spans="1:6">
      <c r="A420" s="313" t="s">
        <v>275</v>
      </c>
      <c r="B420" s="1129" t="s">
        <v>278</v>
      </c>
      <c r="C420" s="1129"/>
      <c r="D420" s="1129"/>
      <c r="E420" s="1129"/>
      <c r="F420" s="1129"/>
    </row>
    <row r="421" spans="1:6">
      <c r="A421" s="313" t="s">
        <v>275</v>
      </c>
      <c r="B421" s="1129" t="s">
        <v>279</v>
      </c>
      <c r="C421" s="1129"/>
      <c r="D421" s="1129"/>
      <c r="E421" s="1129"/>
      <c r="F421" s="1129"/>
    </row>
    <row r="422" spans="1:6">
      <c r="A422" s="313" t="s">
        <v>275</v>
      </c>
      <c r="B422" s="1129" t="s">
        <v>280</v>
      </c>
      <c r="C422" s="1129"/>
      <c r="D422" s="1129"/>
      <c r="E422" s="1129"/>
      <c r="F422" s="1129"/>
    </row>
    <row r="423" spans="1:6">
      <c r="A423" s="313" t="s">
        <v>275</v>
      </c>
      <c r="B423" s="1129" t="s">
        <v>281</v>
      </c>
      <c r="C423" s="1129"/>
      <c r="D423" s="1129"/>
      <c r="E423" s="1129"/>
      <c r="F423" s="1129"/>
    </row>
    <row r="424" spans="1:6">
      <c r="A424" s="313" t="s">
        <v>275</v>
      </c>
      <c r="B424" s="1129" t="s">
        <v>282</v>
      </c>
      <c r="C424" s="1129"/>
      <c r="D424" s="1129"/>
      <c r="E424" s="1129"/>
      <c r="F424" s="1129"/>
    </row>
    <row r="425" spans="1:6">
      <c r="A425" s="313" t="s">
        <v>275</v>
      </c>
      <c r="B425" s="1129" t="s">
        <v>283</v>
      </c>
      <c r="C425" s="1129"/>
      <c r="D425" s="1129"/>
      <c r="E425" s="1129"/>
      <c r="F425" s="1129"/>
    </row>
    <row r="426" spans="1:6">
      <c r="A426" s="314" t="s">
        <v>275</v>
      </c>
      <c r="B426" s="1129" t="s">
        <v>284</v>
      </c>
      <c r="C426" s="1129"/>
      <c r="D426" s="1129"/>
      <c r="E426" s="1129"/>
      <c r="F426" s="1129"/>
    </row>
    <row r="427" spans="1:6">
      <c r="A427" s="313" t="s">
        <v>275</v>
      </c>
      <c r="B427" s="1129" t="s">
        <v>285</v>
      </c>
      <c r="C427" s="1129"/>
      <c r="D427" s="1129"/>
      <c r="E427" s="1129"/>
      <c r="F427" s="1129"/>
    </row>
    <row r="428" spans="1:6">
      <c r="A428" s="313" t="s">
        <v>275</v>
      </c>
      <c r="B428" s="1129" t="s">
        <v>286</v>
      </c>
      <c r="C428" s="1129"/>
      <c r="D428" s="1129"/>
      <c r="E428" s="1129"/>
      <c r="F428" s="1129"/>
    </row>
    <row r="429" spans="1:6">
      <c r="A429" s="313" t="s">
        <v>275</v>
      </c>
      <c r="B429" s="1129" t="s">
        <v>287</v>
      </c>
      <c r="C429" s="1129"/>
      <c r="D429" s="1129"/>
      <c r="E429" s="1129"/>
      <c r="F429" s="1129"/>
    </row>
    <row r="430" spans="1:6">
      <c r="A430" s="313" t="s">
        <v>275</v>
      </c>
      <c r="B430" s="1129" t="s">
        <v>288</v>
      </c>
      <c r="C430" s="1129"/>
      <c r="D430" s="1129"/>
      <c r="E430" s="1129"/>
      <c r="F430" s="1129"/>
    </row>
    <row r="431" spans="1:6">
      <c r="A431" s="313" t="s">
        <v>275</v>
      </c>
      <c r="B431" s="1129" t="s">
        <v>289</v>
      </c>
      <c r="C431" s="1129"/>
      <c r="D431" s="1129"/>
      <c r="E431" s="1129"/>
      <c r="F431" s="1129"/>
    </row>
    <row r="432" spans="1:6">
      <c r="A432" s="313" t="s">
        <v>275</v>
      </c>
      <c r="B432" s="1129" t="s">
        <v>290</v>
      </c>
      <c r="C432" s="1129"/>
      <c r="D432" s="1129"/>
      <c r="E432" s="1129"/>
      <c r="F432" s="1129"/>
    </row>
    <row r="433" spans="1:6" ht="27" customHeight="1">
      <c r="A433" s="313" t="s">
        <v>275</v>
      </c>
      <c r="B433" s="1129" t="s">
        <v>291</v>
      </c>
      <c r="C433" s="1129"/>
      <c r="D433" s="1129"/>
      <c r="E433" s="1129"/>
      <c r="F433" s="1129"/>
    </row>
    <row r="434" spans="1:6">
      <c r="A434" s="313" t="s">
        <v>275</v>
      </c>
      <c r="B434" s="1129" t="s">
        <v>292</v>
      </c>
      <c r="C434" s="1129"/>
      <c r="D434" s="1129"/>
      <c r="E434" s="1129"/>
      <c r="F434" s="1129"/>
    </row>
    <row r="435" spans="1:6">
      <c r="A435" s="313" t="s">
        <v>275</v>
      </c>
      <c r="B435" s="1129" t="s">
        <v>293</v>
      </c>
      <c r="C435" s="1129"/>
      <c r="D435" s="1129"/>
      <c r="E435" s="1129"/>
      <c r="F435" s="1129"/>
    </row>
    <row r="436" spans="1:6">
      <c r="A436" s="313" t="s">
        <v>275</v>
      </c>
      <c r="B436" s="1129" t="s">
        <v>294</v>
      </c>
      <c r="C436" s="1129"/>
      <c r="D436" s="1129"/>
      <c r="E436" s="1129"/>
      <c r="F436" s="1129"/>
    </row>
    <row r="437" spans="1:6">
      <c r="A437" s="313" t="s">
        <v>275</v>
      </c>
      <c r="B437" s="1129" t="s">
        <v>295</v>
      </c>
      <c r="C437" s="1129"/>
      <c r="D437" s="1129"/>
      <c r="E437" s="1129"/>
      <c r="F437" s="1129"/>
    </row>
    <row r="438" spans="1:6">
      <c r="A438" s="313" t="s">
        <v>275</v>
      </c>
      <c r="B438" s="1129" t="s">
        <v>296</v>
      </c>
      <c r="C438" s="1129"/>
      <c r="D438" s="1129"/>
      <c r="E438" s="1129"/>
      <c r="F438" s="1129"/>
    </row>
    <row r="439" spans="1:6">
      <c r="A439" s="315" t="s">
        <v>275</v>
      </c>
      <c r="B439" s="1130" t="s">
        <v>297</v>
      </c>
      <c r="C439" s="1130"/>
      <c r="D439" s="1130"/>
      <c r="E439" s="1130"/>
      <c r="F439" s="1130"/>
    </row>
    <row r="440" spans="1:6">
      <c r="A440" s="315"/>
      <c r="B440" s="1130"/>
      <c r="C440" s="1130"/>
      <c r="D440" s="1130"/>
      <c r="E440" s="1130"/>
      <c r="F440" s="1130"/>
    </row>
    <row r="441" spans="1:6">
      <c r="A441" s="313" t="s">
        <v>275</v>
      </c>
      <c r="B441" s="1129" t="s">
        <v>298</v>
      </c>
      <c r="C441" s="1129"/>
      <c r="D441" s="1129"/>
      <c r="E441" s="1129"/>
      <c r="F441" s="1129"/>
    </row>
    <row r="442" spans="1:6">
      <c r="A442" s="313" t="s">
        <v>275</v>
      </c>
      <c r="B442" s="1129" t="s">
        <v>299</v>
      </c>
      <c r="C442" s="1129"/>
      <c r="D442" s="1129"/>
      <c r="E442" s="1129"/>
      <c r="F442" s="1129"/>
    </row>
    <row r="443" spans="1:6">
      <c r="A443" s="288" t="s">
        <v>275</v>
      </c>
      <c r="B443" s="262"/>
      <c r="C443" s="263"/>
      <c r="D443" s="208"/>
      <c r="E443" s="224"/>
      <c r="F443" s="264"/>
    </row>
    <row r="444" spans="1:6">
      <c r="A444" s="261"/>
      <c r="B444" s="262"/>
      <c r="C444" s="263"/>
      <c r="D444" s="208"/>
      <c r="E444" s="224"/>
      <c r="F444" s="264"/>
    </row>
    <row r="445" spans="1:6" s="186" customFormat="1" ht="51">
      <c r="A445" s="197" t="s">
        <v>918</v>
      </c>
      <c r="B445" s="248" t="s">
        <v>1150</v>
      </c>
      <c r="C445" s="249"/>
      <c r="D445" s="200"/>
      <c r="E445" s="201"/>
      <c r="F445" s="200"/>
    </row>
    <row r="446" spans="1:6" s="186" customFormat="1">
      <c r="A446" s="197"/>
      <c r="B446" s="248"/>
      <c r="C446" s="249"/>
      <c r="D446" s="200"/>
      <c r="E446" s="201"/>
      <c r="F446" s="200"/>
    </row>
    <row r="447" spans="1:6" s="186" customFormat="1">
      <c r="A447" s="204"/>
      <c r="B447" s="621" t="s">
        <v>792</v>
      </c>
      <c r="C447" s="622" t="s">
        <v>139</v>
      </c>
      <c r="D447" s="623">
        <v>12</v>
      </c>
      <c r="E447" s="624"/>
      <c r="F447" s="625">
        <f>D447*$E447</f>
        <v>0</v>
      </c>
    </row>
    <row r="448" spans="1:6" s="186" customFormat="1">
      <c r="A448" s="252"/>
      <c r="B448" s="253"/>
      <c r="C448" s="254"/>
      <c r="D448" s="208"/>
      <c r="E448" s="209"/>
      <c r="F448" s="255"/>
    </row>
    <row r="449" spans="1:6" s="186" customFormat="1">
      <c r="A449" s="252"/>
      <c r="B449" s="253"/>
      <c r="C449" s="254"/>
      <c r="D449" s="208"/>
      <c r="E449" s="209"/>
      <c r="F449" s="255"/>
    </row>
    <row r="450" spans="1:6" s="186" customFormat="1" ht="38.25">
      <c r="A450" s="197" t="s">
        <v>919</v>
      </c>
      <c r="B450" s="248" t="s">
        <v>1151</v>
      </c>
      <c r="C450" s="249"/>
      <c r="D450" s="200"/>
      <c r="E450" s="201"/>
      <c r="F450" s="200"/>
    </row>
    <row r="451" spans="1:6" s="186" customFormat="1">
      <c r="A451" s="197"/>
      <c r="B451" s="248"/>
      <c r="C451" s="249"/>
      <c r="D451" s="200"/>
      <c r="E451" s="201"/>
      <c r="F451" s="200"/>
    </row>
    <row r="452" spans="1:6" s="186" customFormat="1">
      <c r="A452" s="204"/>
      <c r="B452" s="621" t="s">
        <v>1123</v>
      </c>
      <c r="C452" s="622" t="s">
        <v>139</v>
      </c>
      <c r="D452" s="623">
        <v>60</v>
      </c>
      <c r="E452" s="624"/>
      <c r="F452" s="625">
        <f>D452*$E452</f>
        <v>0</v>
      </c>
    </row>
    <row r="453" spans="1:6" s="186" customFormat="1">
      <c r="A453" s="252"/>
      <c r="B453" s="253"/>
      <c r="C453" s="254"/>
      <c r="D453" s="208"/>
      <c r="E453" s="209"/>
      <c r="F453" s="255"/>
    </row>
    <row r="454" spans="1:6" s="186" customFormat="1">
      <c r="A454" s="252"/>
      <c r="B454" s="253"/>
      <c r="C454" s="254"/>
      <c r="D454" s="208"/>
      <c r="E454" s="209"/>
      <c r="F454" s="255"/>
    </row>
    <row r="455" spans="1:6" s="186" customFormat="1" ht="38.25">
      <c r="A455" s="197" t="s">
        <v>920</v>
      </c>
      <c r="B455" s="248" t="s">
        <v>1149</v>
      </c>
      <c r="C455" s="249"/>
      <c r="D455" s="200"/>
      <c r="E455" s="201"/>
      <c r="F455" s="200"/>
    </row>
    <row r="456" spans="1:6" s="186" customFormat="1">
      <c r="A456" s="197"/>
      <c r="B456" s="248"/>
      <c r="C456" s="249"/>
      <c r="D456" s="200"/>
      <c r="E456" s="201"/>
      <c r="F456" s="200"/>
    </row>
    <row r="457" spans="1:6" s="186" customFormat="1">
      <c r="A457" s="204"/>
      <c r="B457" s="621" t="s">
        <v>300</v>
      </c>
      <c r="C457" s="622" t="s">
        <v>301</v>
      </c>
      <c r="D457" s="623">
        <v>6.8</v>
      </c>
      <c r="E457" s="624"/>
      <c r="F457" s="625">
        <f>D457*$E457</f>
        <v>0</v>
      </c>
    </row>
    <row r="458" spans="1:6" s="186" customFormat="1">
      <c r="A458" s="252"/>
      <c r="B458" s="253"/>
      <c r="C458" s="254"/>
      <c r="D458" s="208"/>
      <c r="E458" s="209"/>
      <c r="F458" s="255"/>
    </row>
    <row r="459" spans="1:6" s="186" customFormat="1">
      <c r="A459" s="252"/>
      <c r="B459" s="253"/>
      <c r="C459" s="254"/>
      <c r="D459" s="208"/>
      <c r="E459" s="209"/>
      <c r="F459" s="255"/>
    </row>
    <row r="460" spans="1:6" s="186" customFormat="1" ht="153">
      <c r="A460" s="197" t="s">
        <v>921</v>
      </c>
      <c r="B460" s="248" t="s">
        <v>1204</v>
      </c>
      <c r="C460" s="249"/>
      <c r="D460" s="200"/>
      <c r="E460" s="201"/>
      <c r="F460" s="200"/>
    </row>
    <row r="461" spans="1:6" s="186" customFormat="1">
      <c r="A461" s="197"/>
      <c r="B461" s="248" t="s">
        <v>238</v>
      </c>
      <c r="C461" s="249"/>
      <c r="D461" s="200"/>
      <c r="E461" s="201"/>
      <c r="F461" s="200"/>
    </row>
    <row r="462" spans="1:6" s="186" customFormat="1">
      <c r="A462" s="204"/>
      <c r="B462" s="621" t="s">
        <v>302</v>
      </c>
      <c r="C462" s="622" t="s">
        <v>161</v>
      </c>
      <c r="D462" s="623">
        <v>9.6</v>
      </c>
      <c r="E462" s="624"/>
      <c r="F462" s="625">
        <f>D462*$E462</f>
        <v>0</v>
      </c>
    </row>
    <row r="463" spans="1:6" s="186" customFormat="1">
      <c r="A463" s="252"/>
      <c r="B463" s="253"/>
      <c r="C463" s="254"/>
      <c r="D463" s="208"/>
      <c r="E463" s="209"/>
      <c r="F463" s="255"/>
    </row>
    <row r="464" spans="1:6" s="186" customFormat="1">
      <c r="A464" s="252"/>
      <c r="B464" s="253"/>
      <c r="C464" s="254"/>
      <c r="D464" s="208"/>
      <c r="E464" s="209"/>
      <c r="F464" s="255"/>
    </row>
    <row r="465" spans="1:6" s="186" customFormat="1" ht="25.5">
      <c r="A465" s="197" t="s">
        <v>922</v>
      </c>
      <c r="B465" s="248" t="s">
        <v>809</v>
      </c>
      <c r="C465" s="249"/>
      <c r="D465" s="200"/>
      <c r="E465" s="201"/>
      <c r="F465" s="200"/>
    </row>
    <row r="466" spans="1:6" s="186" customFormat="1">
      <c r="A466" s="197"/>
      <c r="B466" s="248"/>
      <c r="C466" s="249"/>
      <c r="D466" s="200"/>
      <c r="E466" s="201"/>
      <c r="F466" s="200"/>
    </row>
    <row r="467" spans="1:6" s="186" customFormat="1">
      <c r="A467" s="204"/>
      <c r="B467" s="621" t="s">
        <v>808</v>
      </c>
      <c r="C467" s="622" t="s">
        <v>139</v>
      </c>
      <c r="D467" s="623">
        <v>250</v>
      </c>
      <c r="E467" s="624"/>
      <c r="F467" s="625">
        <f>D467*$E467</f>
        <v>0</v>
      </c>
    </row>
    <row r="468" spans="1:6" s="186" customFormat="1">
      <c r="A468" s="252"/>
      <c r="B468" s="253"/>
      <c r="C468" s="254"/>
      <c r="D468" s="208"/>
      <c r="E468" s="209"/>
      <c r="F468" s="255"/>
    </row>
    <row r="469" spans="1:6" s="186" customFormat="1">
      <c r="A469" s="252"/>
      <c r="B469" s="253"/>
      <c r="C469" s="254"/>
      <c r="D469" s="208"/>
      <c r="E469" s="209"/>
      <c r="F469" s="255"/>
    </row>
    <row r="470" spans="1:6" ht="191.25">
      <c r="A470" s="197" t="s">
        <v>923</v>
      </c>
      <c r="B470" s="248" t="s">
        <v>303</v>
      </c>
      <c r="C470" s="249"/>
      <c r="D470" s="200"/>
      <c r="E470" s="201"/>
      <c r="F470" s="200"/>
    </row>
    <row r="471" spans="1:6">
      <c r="A471" s="289"/>
      <c r="B471" s="248"/>
      <c r="C471" s="249"/>
      <c r="D471" s="200"/>
      <c r="E471" s="201"/>
      <c r="F471" s="200"/>
    </row>
    <row r="472" spans="1:6" s="186" customFormat="1">
      <c r="A472" s="204"/>
      <c r="B472" s="621" t="s">
        <v>790</v>
      </c>
      <c r="C472" s="622" t="s">
        <v>188</v>
      </c>
      <c r="D472" s="623">
        <v>750</v>
      </c>
      <c r="E472" s="624"/>
      <c r="F472" s="625">
        <f>D472*$E472</f>
        <v>0</v>
      </c>
    </row>
    <row r="473" spans="1:6">
      <c r="A473" s="261"/>
      <c r="B473" s="253"/>
      <c r="C473" s="254"/>
      <c r="D473" s="208"/>
      <c r="E473" s="209"/>
      <c r="F473" s="255"/>
    </row>
    <row r="474" spans="1:6">
      <c r="A474" s="261"/>
      <c r="B474" s="253"/>
      <c r="C474" s="254"/>
      <c r="D474" s="208"/>
      <c r="E474" s="209"/>
      <c r="F474" s="255"/>
    </row>
    <row r="475" spans="1:6" s="186" customFormat="1" ht="89.25">
      <c r="A475" s="197" t="s">
        <v>924</v>
      </c>
      <c r="B475" s="248" t="s">
        <v>1148</v>
      </c>
      <c r="C475" s="249"/>
      <c r="D475" s="200"/>
      <c r="E475" s="201"/>
      <c r="F475" s="200"/>
    </row>
    <row r="476" spans="1:6" s="186" customFormat="1">
      <c r="A476" s="290"/>
      <c r="B476" s="248"/>
      <c r="C476" s="249"/>
      <c r="D476" s="200"/>
      <c r="E476" s="201"/>
      <c r="F476" s="200"/>
    </row>
    <row r="477" spans="1:6" s="186" customFormat="1">
      <c r="A477" s="204"/>
      <c r="B477" s="621" t="s">
        <v>304</v>
      </c>
      <c r="C477" s="622" t="s">
        <v>188</v>
      </c>
      <c r="D477" s="623">
        <v>48</v>
      </c>
      <c r="E477" s="624"/>
      <c r="F477" s="625">
        <f>D477*$E477</f>
        <v>0</v>
      </c>
    </row>
    <row r="478" spans="1:6" s="186" customFormat="1">
      <c r="A478" s="252"/>
      <c r="B478" s="253"/>
      <c r="C478" s="254"/>
      <c r="D478" s="208"/>
      <c r="E478" s="209"/>
      <c r="F478" s="255"/>
    </row>
    <row r="479" spans="1:6" s="186" customFormat="1">
      <c r="A479" s="252"/>
      <c r="B479" s="253"/>
      <c r="C479" s="254"/>
      <c r="D479" s="208"/>
      <c r="E479" s="209"/>
      <c r="F479" s="255"/>
    </row>
    <row r="480" spans="1:6" ht="76.5">
      <c r="A480" s="197" t="s">
        <v>925</v>
      </c>
      <c r="B480" s="248" t="s">
        <v>1147</v>
      </c>
      <c r="C480" s="249"/>
      <c r="D480" s="200"/>
      <c r="E480" s="201"/>
      <c r="F480" s="200"/>
    </row>
    <row r="481" spans="1:6">
      <c r="A481" s="290"/>
      <c r="B481" s="248"/>
      <c r="C481" s="249"/>
      <c r="D481" s="200"/>
      <c r="E481" s="201"/>
      <c r="F481" s="200"/>
    </row>
    <row r="482" spans="1:6">
      <c r="A482" s="204"/>
      <c r="B482" s="621" t="s">
        <v>305</v>
      </c>
      <c r="C482" s="622" t="s">
        <v>301</v>
      </c>
      <c r="D482" s="623">
        <v>42</v>
      </c>
      <c r="E482" s="624"/>
      <c r="F482" s="625">
        <f>D482*$E482</f>
        <v>0</v>
      </c>
    </row>
    <row r="483" spans="1:6">
      <c r="A483" s="252"/>
      <c r="B483" s="253"/>
      <c r="C483" s="254"/>
      <c r="D483" s="208"/>
      <c r="E483" s="209"/>
      <c r="F483" s="255"/>
    </row>
    <row r="484" spans="1:6">
      <c r="A484" s="252"/>
      <c r="B484" s="253"/>
      <c r="C484" s="254"/>
      <c r="D484" s="208"/>
      <c r="E484" s="209"/>
      <c r="F484" s="255"/>
    </row>
    <row r="485" spans="1:6" ht="76.5">
      <c r="A485" s="197" t="s">
        <v>926</v>
      </c>
      <c r="B485" s="248" t="s">
        <v>1146</v>
      </c>
      <c r="C485" s="249"/>
      <c r="D485" s="200"/>
      <c r="E485" s="201"/>
      <c r="F485" s="200"/>
    </row>
    <row r="486" spans="1:6">
      <c r="A486" s="290"/>
      <c r="B486" s="248"/>
      <c r="C486" s="249"/>
      <c r="D486" s="200"/>
      <c r="E486" s="201"/>
      <c r="F486" s="200"/>
    </row>
    <row r="487" spans="1:6">
      <c r="A487" s="204"/>
      <c r="B487" s="621" t="s">
        <v>306</v>
      </c>
      <c r="C487" s="622" t="s">
        <v>307</v>
      </c>
      <c r="D487" s="623">
        <v>22</v>
      </c>
      <c r="E487" s="624"/>
      <c r="F487" s="625">
        <f>D487*$E487</f>
        <v>0</v>
      </c>
    </row>
    <row r="488" spans="1:6">
      <c r="A488" s="252"/>
      <c r="B488" s="253"/>
      <c r="C488" s="254"/>
      <c r="D488" s="208"/>
      <c r="E488" s="209"/>
      <c r="F488" s="255"/>
    </row>
    <row r="489" spans="1:6">
      <c r="A489" s="252"/>
      <c r="B489" s="253"/>
      <c r="C489" s="254"/>
      <c r="D489" s="208"/>
      <c r="E489" s="209"/>
      <c r="F489" s="255"/>
    </row>
    <row r="490" spans="1:6" s="186" customFormat="1" ht="114.75">
      <c r="A490" s="197" t="s">
        <v>927</v>
      </c>
      <c r="B490" s="248" t="s">
        <v>1205</v>
      </c>
      <c r="C490" s="249"/>
      <c r="D490" s="200"/>
      <c r="E490" s="201"/>
      <c r="F490" s="200"/>
    </row>
    <row r="491" spans="1:6" s="186" customFormat="1">
      <c r="A491" s="290"/>
      <c r="B491" s="248"/>
      <c r="C491" s="249"/>
      <c r="D491" s="200"/>
      <c r="E491" s="201"/>
      <c r="F491" s="200"/>
    </row>
    <row r="492" spans="1:6" s="186" customFormat="1">
      <c r="A492" s="204"/>
      <c r="B492" s="621" t="s">
        <v>308</v>
      </c>
      <c r="C492" s="622" t="s">
        <v>188</v>
      </c>
      <c r="D492" s="623">
        <v>10</v>
      </c>
      <c r="E492" s="624"/>
      <c r="F492" s="625">
        <f>D492*$E492</f>
        <v>0</v>
      </c>
    </row>
    <row r="493" spans="1:6" s="186" customFormat="1">
      <c r="A493" s="252"/>
      <c r="B493" s="253"/>
      <c r="C493" s="254"/>
      <c r="D493" s="208"/>
      <c r="E493" s="209"/>
      <c r="F493" s="255"/>
    </row>
    <row r="494" spans="1:6">
      <c r="A494" s="252"/>
      <c r="B494" s="253"/>
      <c r="C494" s="254"/>
      <c r="D494" s="208"/>
      <c r="E494" s="209"/>
      <c r="F494" s="255"/>
    </row>
    <row r="495" spans="1:6" s="186" customFormat="1" ht="89.25">
      <c r="A495" s="197" t="s">
        <v>928</v>
      </c>
      <c r="B495" s="248" t="s">
        <v>309</v>
      </c>
      <c r="C495" s="249"/>
      <c r="D495" s="200"/>
      <c r="E495" s="201"/>
      <c r="F495" s="200"/>
    </row>
    <row r="496" spans="1:6" s="186" customFormat="1">
      <c r="A496" s="197"/>
      <c r="B496" s="248" t="s">
        <v>310</v>
      </c>
      <c r="C496" s="249"/>
      <c r="D496" s="200"/>
      <c r="E496" s="201"/>
      <c r="F496" s="200"/>
    </row>
    <row r="497" spans="1:6" s="186" customFormat="1">
      <c r="A497" s="197"/>
      <c r="B497" s="248"/>
      <c r="C497" s="249"/>
      <c r="D497" s="200"/>
      <c r="E497" s="201"/>
      <c r="F497" s="200"/>
    </row>
    <row r="498" spans="1:6" s="186" customFormat="1">
      <c r="A498" s="204"/>
      <c r="B498" s="621" t="s">
        <v>311</v>
      </c>
      <c r="C498" s="622" t="s">
        <v>188</v>
      </c>
      <c r="D498" s="623">
        <v>116</v>
      </c>
      <c r="E498" s="624"/>
      <c r="F498" s="625">
        <f>D498*$E498</f>
        <v>0</v>
      </c>
    </row>
    <row r="499" spans="1:6" s="186" customFormat="1">
      <c r="A499" s="252"/>
      <c r="B499" s="253"/>
      <c r="C499" s="254"/>
      <c r="D499" s="208"/>
      <c r="E499" s="209"/>
      <c r="F499" s="255"/>
    </row>
    <row r="500" spans="1:6" s="186" customFormat="1">
      <c r="A500" s="252"/>
      <c r="B500" s="253"/>
      <c r="C500" s="254"/>
      <c r="D500" s="208"/>
      <c r="E500" s="209"/>
      <c r="F500" s="255"/>
    </row>
    <row r="501" spans="1:6" ht="63.75">
      <c r="A501" s="197" t="s">
        <v>929</v>
      </c>
      <c r="B501" s="248" t="s">
        <v>312</v>
      </c>
      <c r="C501" s="249"/>
      <c r="D501" s="200"/>
      <c r="E501" s="201"/>
      <c r="F501" s="200"/>
    </row>
    <row r="502" spans="1:6">
      <c r="A502" s="247"/>
      <c r="B502" s="248"/>
      <c r="C502" s="249"/>
      <c r="D502" s="200"/>
      <c r="E502" s="201"/>
      <c r="F502" s="200"/>
    </row>
    <row r="503" spans="1:6">
      <c r="A503" s="204"/>
      <c r="B503" s="621" t="s">
        <v>313</v>
      </c>
      <c r="C503" s="622" t="s">
        <v>188</v>
      </c>
      <c r="D503" s="623">
        <v>124</v>
      </c>
      <c r="E503" s="624"/>
      <c r="F503" s="625">
        <f>D503*$E503</f>
        <v>0</v>
      </c>
    </row>
    <row r="504" spans="1:6">
      <c r="A504" s="252"/>
      <c r="B504" s="253"/>
      <c r="C504" s="254"/>
      <c r="D504" s="208"/>
      <c r="E504" s="209"/>
      <c r="F504" s="255"/>
    </row>
    <row r="505" spans="1:6">
      <c r="A505" s="252"/>
      <c r="B505" s="253"/>
      <c r="C505" s="254"/>
      <c r="D505" s="208"/>
      <c r="E505" s="209"/>
      <c r="F505" s="255"/>
    </row>
    <row r="506" spans="1:6" ht="51">
      <c r="A506" s="197" t="s">
        <v>930</v>
      </c>
      <c r="B506" s="248" t="s">
        <v>314</v>
      </c>
      <c r="C506" s="249"/>
      <c r="D506" s="200"/>
      <c r="E506" s="201"/>
      <c r="F506" s="200"/>
    </row>
    <row r="507" spans="1:6">
      <c r="A507" s="247"/>
      <c r="B507" s="248"/>
      <c r="C507" s="249"/>
      <c r="D507" s="200"/>
      <c r="E507" s="201"/>
      <c r="F507" s="200"/>
    </row>
    <row r="508" spans="1:6">
      <c r="A508" s="204"/>
      <c r="B508" s="621" t="s">
        <v>315</v>
      </c>
      <c r="C508" s="622" t="s">
        <v>188</v>
      </c>
      <c r="D508" s="623">
        <v>1500</v>
      </c>
      <c r="E508" s="624"/>
      <c r="F508" s="625">
        <f>D508*$E508</f>
        <v>0</v>
      </c>
    </row>
    <row r="509" spans="1:6">
      <c r="A509" s="252"/>
      <c r="B509" s="253"/>
      <c r="C509" s="254"/>
      <c r="D509" s="208"/>
      <c r="E509" s="209"/>
      <c r="F509" s="255"/>
    </row>
    <row r="510" spans="1:6">
      <c r="A510" s="252"/>
      <c r="B510" s="253"/>
      <c r="C510" s="254"/>
      <c r="D510" s="208"/>
      <c r="E510" s="209"/>
      <c r="F510" s="255"/>
    </row>
    <row r="511" spans="1:6" ht="51">
      <c r="A511" s="197" t="s">
        <v>931</v>
      </c>
      <c r="B511" s="248" t="s">
        <v>789</v>
      </c>
      <c r="C511" s="249"/>
      <c r="D511" s="200"/>
      <c r="E511" s="201"/>
      <c r="F511" s="200"/>
    </row>
    <row r="512" spans="1:6">
      <c r="A512" s="247"/>
      <c r="B512" s="248"/>
      <c r="C512" s="249"/>
      <c r="D512" s="200"/>
      <c r="E512" s="201"/>
      <c r="F512" s="200"/>
    </row>
    <row r="513" spans="1:6">
      <c r="A513" s="246"/>
      <c r="B513" s="621" t="s">
        <v>1122</v>
      </c>
      <c r="C513" s="622" t="s">
        <v>188</v>
      </c>
      <c r="D513" s="623">
        <v>1500</v>
      </c>
      <c r="E513" s="624"/>
      <c r="F513" s="625">
        <f>D513*$E513</f>
        <v>0</v>
      </c>
    </row>
    <row r="514" spans="1:6">
      <c r="A514" s="261"/>
      <c r="B514" s="253"/>
      <c r="C514" s="254"/>
      <c r="D514" s="208"/>
      <c r="E514" s="209"/>
      <c r="F514" s="255"/>
    </row>
    <row r="515" spans="1:6">
      <c r="A515" s="261"/>
      <c r="B515" s="253"/>
      <c r="C515" s="254"/>
      <c r="D515" s="208"/>
      <c r="E515" s="209"/>
      <c r="F515" s="255"/>
    </row>
    <row r="516" spans="1:6" s="186" customFormat="1" ht="140.25">
      <c r="A516" s="197" t="s">
        <v>932</v>
      </c>
      <c r="B516" s="248" t="s">
        <v>1206</v>
      </c>
      <c r="C516" s="249"/>
      <c r="D516" s="200"/>
      <c r="E516" s="201"/>
      <c r="F516" s="200"/>
    </row>
    <row r="517" spans="1:6" s="186" customFormat="1">
      <c r="A517" s="197"/>
      <c r="B517" s="248"/>
      <c r="C517" s="249"/>
      <c r="D517" s="200"/>
      <c r="E517" s="201"/>
      <c r="F517" s="200"/>
    </row>
    <row r="518" spans="1:6" s="186" customFormat="1">
      <c r="A518" s="204"/>
      <c r="B518" s="621" t="s">
        <v>316</v>
      </c>
      <c r="C518" s="622" t="s">
        <v>188</v>
      </c>
      <c r="D518" s="623">
        <v>95</v>
      </c>
      <c r="E518" s="624"/>
      <c r="F518" s="625">
        <f>D518*$E518</f>
        <v>0</v>
      </c>
    </row>
    <row r="519" spans="1:6" s="186" customFormat="1">
      <c r="A519" s="252"/>
      <c r="B519" s="253"/>
      <c r="C519" s="254"/>
      <c r="D519" s="208"/>
      <c r="E519" s="209"/>
      <c r="F519" s="255"/>
    </row>
    <row r="520" spans="1:6">
      <c r="A520" s="261"/>
      <c r="B520" s="253"/>
      <c r="C520" s="254"/>
      <c r="D520" s="208"/>
      <c r="E520" s="209"/>
      <c r="F520" s="255"/>
    </row>
    <row r="521" spans="1:6" s="186" customFormat="1" ht="89.25">
      <c r="A521" s="197" t="s">
        <v>933</v>
      </c>
      <c r="B521" s="248" t="s">
        <v>1145</v>
      </c>
      <c r="C521" s="249"/>
      <c r="D521" s="200"/>
      <c r="E521" s="201"/>
      <c r="F521" s="200"/>
    </row>
    <row r="522" spans="1:6" s="186" customFormat="1">
      <c r="A522" s="290"/>
      <c r="B522" s="248"/>
      <c r="C522" s="249"/>
      <c r="D522" s="200"/>
      <c r="E522" s="201"/>
      <c r="F522" s="200"/>
    </row>
    <row r="523" spans="1:6" s="186" customFormat="1">
      <c r="A523" s="204"/>
      <c r="B523" s="621" t="s">
        <v>317</v>
      </c>
      <c r="C523" s="622" t="s">
        <v>188</v>
      </c>
      <c r="D523" s="623">
        <v>16</v>
      </c>
      <c r="E523" s="624"/>
      <c r="F523" s="625">
        <f>D523*$E523</f>
        <v>0</v>
      </c>
    </row>
    <row r="524" spans="1:6" s="186" customFormat="1">
      <c r="A524" s="252"/>
      <c r="B524" s="253"/>
      <c r="C524" s="254"/>
      <c r="D524" s="208"/>
      <c r="E524" s="209"/>
      <c r="F524" s="255"/>
    </row>
    <row r="525" spans="1:6">
      <c r="A525" s="164"/>
      <c r="B525" s="284"/>
      <c r="C525" s="316"/>
      <c r="D525" s="309"/>
      <c r="E525" s="286"/>
      <c r="F525" s="284"/>
    </row>
    <row r="526" spans="1:6" s="186" customFormat="1" ht="15.75" thickBot="1">
      <c r="A526" s="292">
        <v>0</v>
      </c>
      <c r="B526" s="283" t="s">
        <v>318</v>
      </c>
      <c r="C526" s="233"/>
      <c r="D526" s="234"/>
      <c r="E526" s="235"/>
      <c r="F526" s="236">
        <f>SUM(F445:F525)</f>
        <v>0</v>
      </c>
    </row>
    <row r="527" spans="1:6">
      <c r="A527" s="164"/>
      <c r="B527" s="164"/>
      <c r="C527" s="240"/>
      <c r="D527" s="284"/>
      <c r="E527" s="166"/>
      <c r="F527" s="164"/>
    </row>
    <row r="528" spans="1:6">
      <c r="A528" s="167"/>
      <c r="B528" s="168"/>
      <c r="C528" s="172"/>
      <c r="D528" s="335"/>
      <c r="E528" s="170"/>
      <c r="F528" s="170"/>
    </row>
    <row r="529" spans="1:6">
      <c r="A529" s="167"/>
      <c r="B529" s="168"/>
      <c r="C529" s="172"/>
      <c r="D529" s="335"/>
      <c r="E529" s="170"/>
      <c r="F529" s="170"/>
    </row>
    <row r="530" spans="1:6" s="186" customFormat="1" ht="29.25" customHeight="1">
      <c r="A530" s="273" t="s">
        <v>319</v>
      </c>
      <c r="B530" s="273" t="s">
        <v>320</v>
      </c>
      <c r="C530" s="293"/>
      <c r="D530" s="183"/>
      <c r="E530" s="184"/>
      <c r="F530" s="184"/>
    </row>
    <row r="531" spans="1:6" s="186" customFormat="1" ht="29.25" customHeight="1">
      <c r="A531" s="187"/>
      <c r="B531" s="188"/>
      <c r="C531" s="189"/>
      <c r="D531" s="190"/>
      <c r="E531" s="191"/>
      <c r="F531" s="191"/>
    </row>
    <row r="532" spans="1:6" s="186" customFormat="1">
      <c r="A532" s="294"/>
      <c r="B532" s="368"/>
      <c r="C532" s="368"/>
      <c r="D532" s="368"/>
      <c r="E532" s="368"/>
      <c r="F532" s="368"/>
    </row>
    <row r="533" spans="1:6" s="186" customFormat="1">
      <c r="A533" s="295"/>
      <c r="B533" s="1129" t="s">
        <v>207</v>
      </c>
      <c r="C533" s="1129"/>
      <c r="D533" s="1129"/>
      <c r="E533" s="1129"/>
      <c r="F533" s="1129"/>
    </row>
    <row r="534" spans="1:6" s="186" customFormat="1">
      <c r="A534" s="295"/>
      <c r="B534" s="1129"/>
      <c r="C534" s="1129"/>
      <c r="D534" s="1129"/>
      <c r="E534" s="1129"/>
      <c r="F534" s="1129"/>
    </row>
    <row r="535" spans="1:6" s="186" customFormat="1">
      <c r="A535" s="296"/>
      <c r="B535" s="1129" t="s">
        <v>274</v>
      </c>
      <c r="C535" s="1129"/>
      <c r="D535" s="1129"/>
      <c r="E535" s="1129"/>
      <c r="F535" s="1129"/>
    </row>
    <row r="536" spans="1:6" s="186" customFormat="1">
      <c r="A536" s="296"/>
      <c r="B536" s="1129" t="s">
        <v>321</v>
      </c>
      <c r="C536" s="1129"/>
      <c r="D536" s="1129"/>
      <c r="E536" s="1129"/>
      <c r="F536" s="1129"/>
    </row>
    <row r="537" spans="1:6" s="186" customFormat="1">
      <c r="A537" s="296"/>
      <c r="B537" s="1129" t="s">
        <v>322</v>
      </c>
      <c r="C537" s="1129"/>
      <c r="D537" s="1129"/>
      <c r="E537" s="1129"/>
      <c r="F537" s="1129"/>
    </row>
    <row r="538" spans="1:6" s="186" customFormat="1">
      <c r="A538" s="296"/>
      <c r="B538" s="1129" t="s">
        <v>323</v>
      </c>
      <c r="C538" s="1129"/>
      <c r="D538" s="1129"/>
      <c r="E538" s="1129"/>
      <c r="F538" s="1129"/>
    </row>
    <row r="539" spans="1:6" s="186" customFormat="1">
      <c r="A539" s="296"/>
      <c r="B539" s="1129" t="s">
        <v>324</v>
      </c>
      <c r="C539" s="1129"/>
      <c r="D539" s="1129"/>
      <c r="E539" s="1129"/>
      <c r="F539" s="1129"/>
    </row>
    <row r="540" spans="1:6" s="186" customFormat="1">
      <c r="A540" s="296"/>
      <c r="B540" s="1129" t="s">
        <v>325</v>
      </c>
      <c r="C540" s="1129"/>
      <c r="D540" s="1129"/>
      <c r="E540" s="1129"/>
      <c r="F540" s="1129"/>
    </row>
    <row r="541" spans="1:6" s="186" customFormat="1">
      <c r="A541" s="296"/>
      <c r="B541" s="1129" t="s">
        <v>326</v>
      </c>
      <c r="C541" s="1129"/>
      <c r="D541" s="1129"/>
      <c r="E541" s="1129"/>
      <c r="F541" s="1129"/>
    </row>
    <row r="542" spans="1:6" s="186" customFormat="1">
      <c r="A542" s="296"/>
      <c r="B542" s="1129" t="s">
        <v>327</v>
      </c>
      <c r="C542" s="1129"/>
      <c r="D542" s="1129"/>
      <c r="E542" s="1129"/>
      <c r="F542" s="1129"/>
    </row>
    <row r="543" spans="1:6" s="186" customFormat="1">
      <c r="A543" s="296"/>
      <c r="B543" s="1129" t="s">
        <v>328</v>
      </c>
      <c r="C543" s="1129"/>
      <c r="D543" s="1129"/>
      <c r="E543" s="1129"/>
      <c r="F543" s="1129"/>
    </row>
    <row r="544" spans="1:6" s="186" customFormat="1">
      <c r="A544" s="296"/>
      <c r="B544" s="1129" t="s">
        <v>329</v>
      </c>
      <c r="C544" s="1129"/>
      <c r="D544" s="1129"/>
      <c r="E544" s="1129"/>
      <c r="F544" s="1129"/>
    </row>
    <row r="545" spans="1:6" s="186" customFormat="1">
      <c r="A545" s="296"/>
      <c r="B545" s="1129" t="s">
        <v>330</v>
      </c>
      <c r="C545" s="1129"/>
      <c r="D545" s="1129"/>
      <c r="E545" s="1129"/>
      <c r="F545" s="1129"/>
    </row>
    <row r="546" spans="1:6" s="186" customFormat="1">
      <c r="A546" s="296"/>
      <c r="B546" s="1129" t="s">
        <v>331</v>
      </c>
      <c r="C546" s="1129"/>
      <c r="D546" s="1129"/>
      <c r="E546" s="1129"/>
      <c r="F546" s="1129"/>
    </row>
    <row r="547" spans="1:6" s="186" customFormat="1">
      <c r="A547" s="296"/>
      <c r="B547" s="1129" t="s">
        <v>332</v>
      </c>
      <c r="C547" s="1129"/>
      <c r="D547" s="1129"/>
      <c r="E547" s="1129"/>
      <c r="F547" s="1129"/>
    </row>
    <row r="548" spans="1:6" s="186" customFormat="1">
      <c r="A548" s="296"/>
      <c r="B548" s="1129" t="s">
        <v>333</v>
      </c>
      <c r="C548" s="1129"/>
      <c r="D548" s="1129"/>
      <c r="E548" s="1129"/>
      <c r="F548" s="1129"/>
    </row>
    <row r="549" spans="1:6" s="186" customFormat="1">
      <c r="A549" s="296"/>
      <c r="B549" s="1129" t="s">
        <v>334</v>
      </c>
      <c r="C549" s="1129"/>
      <c r="D549" s="1129"/>
      <c r="E549" s="1129"/>
      <c r="F549" s="1129"/>
    </row>
    <row r="550" spans="1:6" s="186" customFormat="1">
      <c r="A550" s="297"/>
      <c r="B550" s="1130" t="s">
        <v>335</v>
      </c>
      <c r="C550" s="1130"/>
      <c r="D550" s="1130"/>
      <c r="E550" s="1130"/>
      <c r="F550" s="1130"/>
    </row>
    <row r="551" spans="1:6" s="186" customFormat="1">
      <c r="A551" s="296"/>
      <c r="B551" s="1129" t="s">
        <v>336</v>
      </c>
      <c r="C551" s="1129"/>
      <c r="D551" s="1129"/>
      <c r="E551" s="1129"/>
      <c r="F551" s="1129"/>
    </row>
    <row r="552" spans="1:6" s="186" customFormat="1">
      <c r="A552" s="296"/>
      <c r="B552" s="1129"/>
      <c r="C552" s="1129"/>
      <c r="D552" s="1129"/>
      <c r="E552" s="1129"/>
      <c r="F552" s="1129"/>
    </row>
    <row r="553" spans="1:6" s="186" customFormat="1">
      <c r="A553" s="296"/>
      <c r="B553" s="1129" t="s">
        <v>337</v>
      </c>
      <c r="C553" s="1129"/>
      <c r="D553" s="1129"/>
      <c r="E553" s="1129"/>
      <c r="F553" s="1129"/>
    </row>
    <row r="554" spans="1:6" s="186" customFormat="1">
      <c r="A554" s="296"/>
      <c r="B554" s="1129" t="s">
        <v>338</v>
      </c>
      <c r="C554" s="1129"/>
      <c r="D554" s="1129"/>
      <c r="E554" s="1129"/>
      <c r="F554" s="1129"/>
    </row>
    <row r="555" spans="1:6" s="186" customFormat="1">
      <c r="A555" s="296"/>
      <c r="B555" s="1129"/>
      <c r="C555" s="1129"/>
      <c r="D555" s="1129"/>
      <c r="E555" s="1129"/>
      <c r="F555" s="1129"/>
    </row>
    <row r="556" spans="1:6" s="186" customFormat="1">
      <c r="A556" s="296"/>
      <c r="B556" s="1129" t="s">
        <v>339</v>
      </c>
      <c r="C556" s="1129"/>
      <c r="D556" s="1129"/>
      <c r="E556" s="1129"/>
      <c r="F556" s="1129"/>
    </row>
    <row r="557" spans="1:6" s="186" customFormat="1">
      <c r="A557" s="296"/>
      <c r="B557" s="1129"/>
      <c r="C557" s="1129"/>
      <c r="D557" s="1129"/>
      <c r="E557" s="1129"/>
      <c r="F557" s="1129"/>
    </row>
    <row r="558" spans="1:6" s="186" customFormat="1">
      <c r="A558" s="296"/>
      <c r="B558" s="1129" t="s">
        <v>340</v>
      </c>
      <c r="C558" s="1129"/>
      <c r="D558" s="1129"/>
      <c r="E558" s="1129"/>
      <c r="F558" s="1129"/>
    </row>
    <row r="559" spans="1:6" s="186" customFormat="1">
      <c r="A559" s="296"/>
      <c r="B559" s="1129" t="s">
        <v>341</v>
      </c>
      <c r="C559" s="1129"/>
      <c r="D559" s="1129"/>
      <c r="E559" s="1129"/>
      <c r="F559" s="1129"/>
    </row>
    <row r="560" spans="1:6" s="186" customFormat="1">
      <c r="A560" s="298"/>
      <c r="B560" s="1129" t="s">
        <v>342</v>
      </c>
      <c r="C560" s="1129"/>
      <c r="D560" s="1129"/>
      <c r="E560" s="1129"/>
      <c r="F560" s="1129"/>
    </row>
    <row r="561" spans="1:6" s="186" customFormat="1">
      <c r="A561" s="298"/>
      <c r="B561" s="1129"/>
      <c r="C561" s="1129"/>
      <c r="D561" s="1129"/>
      <c r="E561" s="1129"/>
      <c r="F561" s="1129"/>
    </row>
    <row r="562" spans="1:6" s="186" customFormat="1">
      <c r="A562" s="298"/>
      <c r="B562" s="1129" t="s">
        <v>343</v>
      </c>
      <c r="C562" s="1129"/>
      <c r="D562" s="1129"/>
      <c r="E562" s="1129"/>
      <c r="F562" s="1129"/>
    </row>
    <row r="563" spans="1:6" s="186" customFormat="1">
      <c r="A563" s="298"/>
      <c r="B563" s="1129"/>
      <c r="C563" s="1129"/>
      <c r="D563" s="1129"/>
      <c r="E563" s="1129"/>
      <c r="F563" s="1129"/>
    </row>
    <row r="564" spans="1:6" s="186" customFormat="1">
      <c r="A564" s="298"/>
      <c r="B564" s="1129"/>
      <c r="C564" s="1129"/>
      <c r="D564" s="1129"/>
      <c r="E564" s="1129"/>
      <c r="F564" s="1129"/>
    </row>
    <row r="565" spans="1:6" s="186" customFormat="1">
      <c r="A565" s="298"/>
      <c r="B565" s="1129" t="s">
        <v>230</v>
      </c>
      <c r="C565" s="1129"/>
      <c r="D565" s="1129"/>
      <c r="E565" s="1129"/>
      <c r="F565" s="1129"/>
    </row>
    <row r="566" spans="1:6" s="186" customFormat="1">
      <c r="A566" s="295"/>
      <c r="B566" s="1129" t="s">
        <v>207</v>
      </c>
      <c r="C566" s="1129"/>
      <c r="D566" s="1129"/>
      <c r="E566" s="1129"/>
      <c r="F566" s="1129"/>
    </row>
    <row r="567" spans="1:6" s="186" customFormat="1">
      <c r="A567" s="295"/>
      <c r="B567" s="1129"/>
      <c r="C567" s="1129"/>
      <c r="D567" s="1129"/>
      <c r="E567" s="1129"/>
      <c r="F567" s="1129"/>
    </row>
    <row r="568" spans="1:6">
      <c r="A568" s="194"/>
      <c r="B568" s="241"/>
      <c r="C568" s="169"/>
      <c r="D568" s="335"/>
      <c r="E568" s="170"/>
      <c r="F568" s="170"/>
    </row>
    <row r="569" spans="1:6">
      <c r="A569" s="194"/>
      <c r="B569" s="241"/>
      <c r="C569" s="169"/>
      <c r="D569" s="335"/>
      <c r="E569" s="170"/>
      <c r="F569" s="170"/>
    </row>
    <row r="570" spans="1:6">
      <c r="A570" s="194"/>
      <c r="B570" s="241"/>
      <c r="C570" s="169"/>
      <c r="D570" s="335"/>
      <c r="E570" s="170"/>
      <c r="F570" s="170"/>
    </row>
    <row r="571" spans="1:6" ht="76.5">
      <c r="A571" s="247" t="s">
        <v>934</v>
      </c>
      <c r="B571" s="299" t="s">
        <v>344</v>
      </c>
      <c r="C571" s="249"/>
      <c r="D571" s="200"/>
      <c r="E571" s="201"/>
      <c r="F571" s="200"/>
    </row>
    <row r="572" spans="1:6" ht="38.25">
      <c r="A572" s="300"/>
      <c r="B572" s="299" t="s">
        <v>345</v>
      </c>
      <c r="C572" s="249"/>
      <c r="D572" s="200"/>
      <c r="E572" s="201"/>
      <c r="F572" s="200"/>
    </row>
    <row r="573" spans="1:6" ht="51">
      <c r="A573" s="300"/>
      <c r="B573" s="301" t="s">
        <v>1207</v>
      </c>
      <c r="C573" s="249"/>
      <c r="D573" s="200"/>
      <c r="E573" s="201"/>
      <c r="F573" s="200"/>
    </row>
    <row r="574" spans="1:6" ht="51">
      <c r="A574" s="300"/>
      <c r="B574" s="301" t="s">
        <v>346</v>
      </c>
      <c r="C574" s="249"/>
      <c r="D574" s="302"/>
      <c r="E574" s="201"/>
      <c r="F574" s="200"/>
    </row>
    <row r="575" spans="1:6" ht="51">
      <c r="A575" s="300"/>
      <c r="B575" s="301" t="s">
        <v>347</v>
      </c>
      <c r="C575" s="249"/>
      <c r="D575" s="200"/>
      <c r="E575" s="201"/>
      <c r="F575" s="200"/>
    </row>
    <row r="576" spans="1:6">
      <c r="A576" s="300"/>
      <c r="B576" s="301" t="s">
        <v>348</v>
      </c>
      <c r="C576" s="249"/>
      <c r="D576" s="200"/>
      <c r="E576" s="201"/>
      <c r="F576" s="200"/>
    </row>
    <row r="577" spans="1:6">
      <c r="A577" s="300"/>
      <c r="B577" s="301"/>
      <c r="C577" s="249"/>
      <c r="D577" s="200"/>
      <c r="E577" s="201"/>
      <c r="F577" s="200"/>
    </row>
    <row r="578" spans="1:6">
      <c r="A578" s="246"/>
      <c r="B578" s="621" t="s">
        <v>349</v>
      </c>
      <c r="C578" s="622" t="s">
        <v>188</v>
      </c>
      <c r="D578" s="623">
        <v>50</v>
      </c>
      <c r="E578" s="624"/>
      <c r="F578" s="625">
        <f>D578*$E578</f>
        <v>0</v>
      </c>
    </row>
    <row r="579" spans="1:6">
      <c r="A579" s="219"/>
      <c r="B579" s="253"/>
      <c r="C579" s="254"/>
      <c r="D579" s="208"/>
      <c r="E579" s="209"/>
      <c r="F579" s="255"/>
    </row>
    <row r="580" spans="1:6">
      <c r="A580" s="252"/>
      <c r="B580" s="253"/>
      <c r="C580" s="254"/>
      <c r="D580" s="208"/>
      <c r="E580" s="209"/>
      <c r="F580" s="255"/>
    </row>
    <row r="581" spans="1:6" ht="76.5">
      <c r="A581" s="247" t="s">
        <v>935</v>
      </c>
      <c r="B581" s="248" t="s">
        <v>350</v>
      </c>
      <c r="C581" s="249"/>
      <c r="D581" s="200"/>
      <c r="E581" s="201"/>
      <c r="F581" s="200"/>
    </row>
    <row r="582" spans="1:6">
      <c r="A582" s="320"/>
      <c r="B582" s="248"/>
      <c r="C582" s="249"/>
      <c r="D582" s="200"/>
      <c r="E582" s="201"/>
      <c r="F582" s="200"/>
    </row>
    <row r="583" spans="1:6">
      <c r="A583" s="204"/>
      <c r="B583" s="621" t="s">
        <v>1294</v>
      </c>
      <c r="C583" s="622" t="s">
        <v>807</v>
      </c>
      <c r="D583" s="623">
        <v>4.3</v>
      </c>
      <c r="E583" s="624"/>
      <c r="F583" s="625">
        <f>D583*$E583</f>
        <v>0</v>
      </c>
    </row>
    <row r="584" spans="1:6">
      <c r="A584" s="252"/>
      <c r="B584" s="253"/>
      <c r="C584" s="254"/>
      <c r="D584" s="208"/>
      <c r="E584" s="209"/>
      <c r="F584" s="255"/>
    </row>
    <row r="585" spans="1:6">
      <c r="A585" s="252"/>
      <c r="B585" s="253"/>
      <c r="C585" s="254"/>
      <c r="D585" s="208"/>
      <c r="E585" s="209"/>
      <c r="F585" s="255"/>
    </row>
    <row r="586" spans="1:6" ht="102">
      <c r="A586" s="247" t="s">
        <v>935</v>
      </c>
      <c r="B586" s="248" t="s">
        <v>351</v>
      </c>
      <c r="C586" s="249"/>
      <c r="D586" s="200"/>
      <c r="E586" s="201"/>
      <c r="F586" s="200"/>
    </row>
    <row r="587" spans="1:6">
      <c r="A587" s="247"/>
      <c r="B587" s="248"/>
      <c r="C587" s="249"/>
      <c r="D587" s="200"/>
      <c r="E587" s="201"/>
      <c r="F587" s="200"/>
    </row>
    <row r="588" spans="1:6">
      <c r="A588" s="204"/>
      <c r="B588" s="621" t="s">
        <v>352</v>
      </c>
      <c r="C588" s="622" t="s">
        <v>188</v>
      </c>
      <c r="D588" s="623">
        <v>310</v>
      </c>
      <c r="E588" s="624"/>
      <c r="F588" s="625">
        <f>D588*$E588</f>
        <v>0</v>
      </c>
    </row>
    <row r="589" spans="1:6">
      <c r="A589" s="261"/>
      <c r="B589" s="262"/>
      <c r="C589" s="263"/>
      <c r="D589" s="208"/>
      <c r="E589" s="224"/>
      <c r="F589" s="264"/>
    </row>
    <row r="590" spans="1:6">
      <c r="A590" s="261"/>
      <c r="B590" s="262"/>
      <c r="C590" s="263"/>
      <c r="D590" s="208"/>
      <c r="E590" s="224"/>
      <c r="F590" s="264"/>
    </row>
    <row r="591" spans="1:6" ht="89.25">
      <c r="A591" s="247" t="s">
        <v>936</v>
      </c>
      <c r="B591" s="248" t="s">
        <v>353</v>
      </c>
      <c r="C591" s="249"/>
      <c r="D591" s="200"/>
      <c r="E591" s="201"/>
      <c r="F591" s="200"/>
    </row>
    <row r="592" spans="1:6">
      <c r="A592" s="247"/>
      <c r="B592" s="248"/>
      <c r="C592" s="249"/>
      <c r="D592" s="200"/>
      <c r="E592" s="201"/>
      <c r="F592" s="200"/>
    </row>
    <row r="593" spans="1:6">
      <c r="A593" s="204"/>
      <c r="B593" s="621" t="s">
        <v>1304</v>
      </c>
      <c r="C593" s="622" t="s">
        <v>188</v>
      </c>
      <c r="D593" s="623">
        <v>292</v>
      </c>
      <c r="E593" s="624"/>
      <c r="F593" s="625">
        <f>D593*$E593</f>
        <v>0</v>
      </c>
    </row>
    <row r="594" spans="1:6">
      <c r="A594" s="261"/>
      <c r="B594" s="262"/>
      <c r="C594" s="263"/>
      <c r="D594" s="208"/>
      <c r="E594" s="224"/>
      <c r="F594" s="264"/>
    </row>
    <row r="595" spans="1:6">
      <c r="A595" s="261"/>
      <c r="B595" s="262"/>
      <c r="C595" s="263"/>
      <c r="D595" s="208"/>
      <c r="E595" s="224"/>
      <c r="F595" s="264"/>
    </row>
    <row r="596" spans="1:6" ht="89.25">
      <c r="A596" s="247" t="s">
        <v>937</v>
      </c>
      <c r="B596" s="248" t="s">
        <v>354</v>
      </c>
      <c r="C596" s="249"/>
      <c r="D596" s="200"/>
      <c r="E596" s="201"/>
      <c r="F596" s="200"/>
    </row>
    <row r="597" spans="1:6">
      <c r="A597" s="247"/>
      <c r="B597" s="248"/>
      <c r="C597" s="249"/>
      <c r="D597" s="200"/>
      <c r="E597" s="201"/>
      <c r="F597" s="200"/>
    </row>
    <row r="598" spans="1:6">
      <c r="A598" s="204"/>
      <c r="B598" s="621" t="s">
        <v>355</v>
      </c>
      <c r="C598" s="622" t="s">
        <v>188</v>
      </c>
      <c r="D598" s="623">
        <v>395</v>
      </c>
      <c r="E598" s="624"/>
      <c r="F598" s="625">
        <f>D598*$E598</f>
        <v>0</v>
      </c>
    </row>
    <row r="599" spans="1:6">
      <c r="A599" s="261"/>
      <c r="B599" s="262"/>
      <c r="C599" s="263"/>
      <c r="D599" s="208"/>
      <c r="E599" s="224"/>
      <c r="F599" s="264"/>
    </row>
    <row r="600" spans="1:6">
      <c r="A600" s="261"/>
      <c r="B600" s="262"/>
      <c r="C600" s="263"/>
      <c r="D600" s="208"/>
      <c r="E600" s="224"/>
      <c r="F600" s="264"/>
    </row>
    <row r="601" spans="1:6" ht="102">
      <c r="A601" s="247" t="s">
        <v>938</v>
      </c>
      <c r="B601" s="248" t="s">
        <v>356</v>
      </c>
      <c r="C601" s="249"/>
      <c r="D601" s="200"/>
      <c r="E601" s="201"/>
      <c r="F601" s="200"/>
    </row>
    <row r="602" spans="1:6">
      <c r="A602" s="247"/>
      <c r="B602" s="248"/>
      <c r="C602" s="249"/>
      <c r="D602" s="200"/>
      <c r="E602" s="201"/>
      <c r="F602" s="200"/>
    </row>
    <row r="603" spans="1:6">
      <c r="A603" s="204"/>
      <c r="B603" s="621" t="s">
        <v>357</v>
      </c>
      <c r="C603" s="622" t="s">
        <v>188</v>
      </c>
      <c r="D603" s="623">
        <v>68</v>
      </c>
      <c r="E603" s="624"/>
      <c r="F603" s="625">
        <f>D603*$E603</f>
        <v>0</v>
      </c>
    </row>
    <row r="604" spans="1:6">
      <c r="A604" s="261"/>
      <c r="B604" s="262"/>
      <c r="C604" s="263"/>
      <c r="D604" s="208"/>
      <c r="E604" s="224"/>
      <c r="F604" s="264"/>
    </row>
    <row r="605" spans="1:6">
      <c r="A605" s="261"/>
      <c r="B605" s="262"/>
      <c r="C605" s="263"/>
      <c r="D605" s="208"/>
      <c r="E605" s="224"/>
      <c r="F605" s="264"/>
    </row>
    <row r="606" spans="1:6" ht="102">
      <c r="A606" s="247" t="s">
        <v>939</v>
      </c>
      <c r="B606" s="248" t="s">
        <v>358</v>
      </c>
      <c r="C606" s="258"/>
      <c r="D606" s="200"/>
      <c r="E606" s="260"/>
      <c r="F606" s="259"/>
    </row>
    <row r="607" spans="1:6" ht="89.25">
      <c r="A607" s="265"/>
      <c r="B607" s="248" t="s">
        <v>1144</v>
      </c>
      <c r="C607" s="258"/>
      <c r="D607" s="200"/>
      <c r="E607" s="260"/>
      <c r="F607" s="259"/>
    </row>
    <row r="608" spans="1:6">
      <c r="A608" s="265"/>
      <c r="B608" s="257"/>
      <c r="C608" s="258"/>
      <c r="D608" s="200"/>
      <c r="E608" s="260"/>
      <c r="F608" s="259"/>
    </row>
    <row r="609" spans="1:6">
      <c r="A609" s="204"/>
      <c r="B609" s="621" t="s">
        <v>1304</v>
      </c>
      <c r="C609" s="622" t="s">
        <v>188</v>
      </c>
      <c r="D609" s="623">
        <v>365</v>
      </c>
      <c r="E609" s="624"/>
      <c r="F609" s="625">
        <f>D609*$E609</f>
        <v>0</v>
      </c>
    </row>
    <row r="610" spans="1:6">
      <c r="A610" s="261"/>
      <c r="B610" s="262"/>
      <c r="C610" s="263"/>
      <c r="D610" s="208"/>
      <c r="E610" s="224"/>
      <c r="F610" s="264"/>
    </row>
    <row r="611" spans="1:6">
      <c r="A611" s="252"/>
      <c r="B611" s="253"/>
      <c r="C611" s="254"/>
      <c r="D611" s="208"/>
      <c r="E611" s="209"/>
      <c r="F611" s="255"/>
    </row>
    <row r="612" spans="1:6" ht="51">
      <c r="A612" s="247" t="s">
        <v>940</v>
      </c>
      <c r="B612" s="248" t="s">
        <v>1143</v>
      </c>
      <c r="C612" s="249"/>
      <c r="D612" s="200"/>
      <c r="E612" s="201"/>
      <c r="F612" s="200"/>
    </row>
    <row r="613" spans="1:6">
      <c r="A613" s="247"/>
      <c r="B613" s="248"/>
      <c r="C613" s="249"/>
      <c r="D613" s="200"/>
      <c r="E613" s="201"/>
      <c r="F613" s="200"/>
    </row>
    <row r="614" spans="1:6">
      <c r="A614" s="204"/>
      <c r="B614" s="621" t="s">
        <v>359</v>
      </c>
      <c r="C614" s="622" t="s">
        <v>145</v>
      </c>
      <c r="D614" s="623">
        <f>8+9</f>
        <v>17</v>
      </c>
      <c r="E614" s="624"/>
      <c r="F614" s="625">
        <f>D614*$E614</f>
        <v>0</v>
      </c>
    </row>
    <row r="615" spans="1:6">
      <c r="A615" s="252"/>
      <c r="B615" s="253"/>
      <c r="C615" s="254"/>
      <c r="D615" s="208"/>
      <c r="E615" s="209"/>
      <c r="F615" s="255"/>
    </row>
    <row r="616" spans="1:6">
      <c r="A616" s="252"/>
      <c r="B616" s="253"/>
      <c r="C616" s="254"/>
      <c r="D616" s="208"/>
      <c r="E616" s="209"/>
      <c r="F616" s="255"/>
    </row>
    <row r="617" spans="1:6" ht="63.75">
      <c r="A617" s="247" t="s">
        <v>941</v>
      </c>
      <c r="B617" s="248" t="s">
        <v>1142</v>
      </c>
      <c r="C617" s="249"/>
      <c r="D617" s="200"/>
      <c r="E617" s="201"/>
      <c r="F617" s="200"/>
    </row>
    <row r="618" spans="1:6">
      <c r="A618" s="247"/>
      <c r="B618" s="248"/>
      <c r="C618" s="249"/>
      <c r="D618" s="200"/>
      <c r="E618" s="201"/>
      <c r="F618" s="200"/>
    </row>
    <row r="619" spans="1:6">
      <c r="A619" s="204"/>
      <c r="B619" s="621" t="s">
        <v>1306</v>
      </c>
      <c r="C619" s="622" t="s">
        <v>188</v>
      </c>
      <c r="D619" s="623">
        <f>2.9*3.08+4.8*3.08+5*3.08+5*3.6*3+4.8*3.6*3+5.62*3.6</f>
        <v>165.18800000000002</v>
      </c>
      <c r="E619" s="624"/>
      <c r="F619" s="625">
        <f>D619*$E619</f>
        <v>0</v>
      </c>
    </row>
    <row r="620" spans="1:6">
      <c r="A620" s="252"/>
      <c r="B620" s="253"/>
      <c r="C620" s="254"/>
      <c r="D620" s="208"/>
      <c r="E620" s="209"/>
      <c r="F620" s="255"/>
    </row>
    <row r="621" spans="1:6">
      <c r="A621" s="252"/>
      <c r="B621" s="253"/>
      <c r="C621" s="254"/>
      <c r="D621" s="208"/>
      <c r="E621" s="209"/>
      <c r="F621" s="255"/>
    </row>
    <row r="622" spans="1:6" ht="51">
      <c r="A622" s="247" t="s">
        <v>942</v>
      </c>
      <c r="B622" s="248" t="s">
        <v>1208</v>
      </c>
      <c r="C622" s="249"/>
      <c r="D622" s="200"/>
      <c r="E622" s="201"/>
      <c r="F622" s="200"/>
    </row>
    <row r="623" spans="1:6">
      <c r="A623" s="247"/>
      <c r="B623" s="248"/>
      <c r="C623" s="249"/>
      <c r="D623" s="200"/>
      <c r="E623" s="201"/>
      <c r="F623" s="200"/>
    </row>
    <row r="624" spans="1:6">
      <c r="A624" s="204"/>
      <c r="B624" s="621" t="s">
        <v>360</v>
      </c>
      <c r="C624" s="622" t="s">
        <v>145</v>
      </c>
      <c r="D624" s="623">
        <v>3</v>
      </c>
      <c r="E624" s="624"/>
      <c r="F624" s="625">
        <f>D624*$E624</f>
        <v>0</v>
      </c>
    </row>
    <row r="625" spans="1:6">
      <c r="A625" s="252"/>
      <c r="B625" s="253"/>
      <c r="C625" s="254"/>
      <c r="D625" s="208"/>
      <c r="E625" s="209"/>
      <c r="F625" s="255"/>
    </row>
    <row r="626" spans="1:6">
      <c r="A626" s="252"/>
      <c r="B626" s="253"/>
      <c r="C626" s="254"/>
      <c r="D626" s="208"/>
      <c r="E626" s="209"/>
      <c r="F626" s="255"/>
    </row>
    <row r="627" spans="1:6" ht="89.25">
      <c r="A627" s="247" t="s">
        <v>943</v>
      </c>
      <c r="B627" s="248" t="s">
        <v>1209</v>
      </c>
      <c r="C627" s="249"/>
      <c r="D627" s="200"/>
      <c r="E627" s="201"/>
      <c r="F627" s="200"/>
    </row>
    <row r="628" spans="1:6">
      <c r="A628" s="247"/>
      <c r="B628" s="248"/>
      <c r="C628" s="249"/>
      <c r="D628" s="200"/>
      <c r="E628" s="201"/>
      <c r="F628" s="200"/>
    </row>
    <row r="629" spans="1:6">
      <c r="A629" s="204"/>
      <c r="B629" s="621" t="s">
        <v>361</v>
      </c>
      <c r="C629" s="622" t="s">
        <v>498</v>
      </c>
      <c r="D629" s="623">
        <v>73</v>
      </c>
      <c r="E629" s="624"/>
      <c r="F629" s="625">
        <f>D629*$E629</f>
        <v>0</v>
      </c>
    </row>
    <row r="630" spans="1:6">
      <c r="A630" s="252"/>
      <c r="B630" s="253"/>
      <c r="C630" s="254"/>
      <c r="D630" s="208"/>
      <c r="E630" s="209"/>
      <c r="F630" s="255"/>
    </row>
    <row r="631" spans="1:6">
      <c r="A631" s="252"/>
      <c r="B631" s="253"/>
      <c r="C631" s="254"/>
      <c r="D631" s="208"/>
      <c r="E631" s="209"/>
      <c r="F631" s="255"/>
    </row>
    <row r="632" spans="1:6" ht="38.25">
      <c r="A632" s="247" t="s">
        <v>944</v>
      </c>
      <c r="B632" s="248" t="s">
        <v>362</v>
      </c>
      <c r="C632" s="249"/>
      <c r="D632" s="200"/>
      <c r="E632" s="201"/>
      <c r="F632" s="200"/>
    </row>
    <row r="633" spans="1:6">
      <c r="A633" s="247"/>
      <c r="B633" s="248"/>
      <c r="C633" s="249"/>
      <c r="D633" s="200"/>
      <c r="E633" s="201"/>
      <c r="F633" s="200"/>
    </row>
    <row r="634" spans="1:6">
      <c r="A634" s="204"/>
      <c r="B634" s="621" t="s">
        <v>363</v>
      </c>
      <c r="C634" s="622" t="s">
        <v>145</v>
      </c>
      <c r="D634" s="623">
        <v>47</v>
      </c>
      <c r="E634" s="624"/>
      <c r="F634" s="625">
        <f>D634*$E634</f>
        <v>0</v>
      </c>
    </row>
    <row r="635" spans="1:6">
      <c r="A635" s="252"/>
      <c r="B635" s="248"/>
      <c r="C635" s="249"/>
      <c r="D635" s="200"/>
      <c r="E635" s="201"/>
      <c r="F635" s="200"/>
    </row>
    <row r="636" spans="1:6">
      <c r="A636" s="252"/>
      <c r="B636" s="248"/>
      <c r="C636" s="249"/>
      <c r="D636" s="200"/>
      <c r="E636" s="201"/>
      <c r="F636" s="200"/>
    </row>
    <row r="637" spans="1:6" ht="51">
      <c r="A637" s="247" t="s">
        <v>945</v>
      </c>
      <c r="B637" s="248" t="s">
        <v>1210</v>
      </c>
      <c r="C637" s="249"/>
      <c r="D637" s="200"/>
      <c r="E637" s="201"/>
      <c r="F637" s="200"/>
    </row>
    <row r="638" spans="1:6">
      <c r="A638" s="247"/>
      <c r="B638" s="248"/>
      <c r="C638" s="249"/>
      <c r="D638" s="200"/>
      <c r="E638" s="201"/>
      <c r="F638" s="200"/>
    </row>
    <row r="639" spans="1:6">
      <c r="A639" s="204"/>
      <c r="B639" s="621" t="s">
        <v>364</v>
      </c>
      <c r="C639" s="622" t="s">
        <v>145</v>
      </c>
      <c r="D639" s="623">
        <v>73</v>
      </c>
      <c r="E639" s="624"/>
      <c r="F639" s="625">
        <f>D639*$E639</f>
        <v>0</v>
      </c>
    </row>
    <row r="640" spans="1:6">
      <c r="A640" s="252"/>
      <c r="B640" s="248"/>
      <c r="C640" s="249"/>
      <c r="D640" s="200"/>
      <c r="E640" s="201"/>
      <c r="F640" s="200"/>
    </row>
    <row r="641" spans="1:6">
      <c r="A641" s="252"/>
      <c r="B641" s="248"/>
      <c r="C641" s="249"/>
      <c r="D641" s="200"/>
      <c r="E641" s="201"/>
      <c r="F641" s="200"/>
    </row>
    <row r="642" spans="1:6" ht="63.75">
      <c r="A642" s="247" t="s">
        <v>946</v>
      </c>
      <c r="B642" s="248" t="s">
        <v>365</v>
      </c>
      <c r="C642" s="249"/>
      <c r="D642" s="200"/>
      <c r="E642" s="201"/>
      <c r="F642" s="200"/>
    </row>
    <row r="643" spans="1:6">
      <c r="A643" s="321"/>
      <c r="B643" s="248"/>
      <c r="C643" s="249"/>
      <c r="D643" s="200"/>
      <c r="E643" s="201"/>
      <c r="F643" s="200"/>
    </row>
    <row r="644" spans="1:6">
      <c r="A644" s="204"/>
      <c r="B644" s="621" t="s">
        <v>366</v>
      </c>
      <c r="C644" s="622" t="s">
        <v>301</v>
      </c>
      <c r="D644" s="623">
        <v>25</v>
      </c>
      <c r="E644" s="624"/>
      <c r="F644" s="625">
        <f>D644*$E644</f>
        <v>0</v>
      </c>
    </row>
    <row r="645" spans="1:6">
      <c r="A645" s="252"/>
      <c r="B645" s="253"/>
      <c r="C645" s="254"/>
      <c r="D645" s="208"/>
      <c r="E645" s="209"/>
      <c r="F645" s="255"/>
    </row>
    <row r="646" spans="1:6">
      <c r="A646" s="252"/>
      <c r="B646" s="253"/>
      <c r="C646" s="254"/>
      <c r="D646" s="208"/>
      <c r="E646" s="209"/>
      <c r="F646" s="255"/>
    </row>
    <row r="647" spans="1:6" ht="63.75">
      <c r="A647" s="247" t="s">
        <v>947</v>
      </c>
      <c r="B647" s="248" t="s">
        <v>1295</v>
      </c>
      <c r="C647" s="249"/>
      <c r="D647" s="200"/>
      <c r="E647" s="201"/>
      <c r="F647" s="200"/>
    </row>
    <row r="648" spans="1:6">
      <c r="A648" s="320"/>
      <c r="B648" s="248"/>
      <c r="C648" s="249"/>
      <c r="D648" s="200"/>
      <c r="E648" s="201"/>
      <c r="F648" s="200"/>
    </row>
    <row r="649" spans="1:6">
      <c r="A649" s="204"/>
      <c r="B649" s="621" t="s">
        <v>367</v>
      </c>
      <c r="C649" s="622" t="s">
        <v>188</v>
      </c>
      <c r="D649" s="623">
        <v>25</v>
      </c>
      <c r="E649" s="624"/>
      <c r="F649" s="625">
        <f>D649*$E649</f>
        <v>0</v>
      </c>
    </row>
    <row r="650" spans="1:6">
      <c r="A650" s="321"/>
      <c r="B650" s="253"/>
      <c r="C650" s="254"/>
      <c r="D650" s="208"/>
      <c r="E650" s="209"/>
      <c r="F650" s="255"/>
    </row>
    <row r="651" spans="1:6">
      <c r="A651" s="321"/>
      <c r="B651" s="253"/>
      <c r="C651" s="254"/>
      <c r="D651" s="208"/>
      <c r="E651" s="209"/>
      <c r="F651" s="255"/>
    </row>
    <row r="652" spans="1:6" ht="38.25">
      <c r="A652" s="247" t="s">
        <v>948</v>
      </c>
      <c r="B652" s="248" t="s">
        <v>1211</v>
      </c>
      <c r="C652" s="249"/>
      <c r="D652" s="200"/>
      <c r="E652" s="201"/>
      <c r="F652" s="200"/>
    </row>
    <row r="653" spans="1:6">
      <c r="A653" s="320"/>
      <c r="B653" s="248"/>
      <c r="C653" s="249"/>
      <c r="D653" s="200"/>
      <c r="E653" s="201"/>
      <c r="F653" s="200"/>
    </row>
    <row r="654" spans="1:6">
      <c r="A654" s="204"/>
      <c r="B654" s="621" t="s">
        <v>368</v>
      </c>
      <c r="C654" s="622" t="s">
        <v>120</v>
      </c>
      <c r="D654" s="623">
        <v>1</v>
      </c>
      <c r="E654" s="624"/>
      <c r="F654" s="625">
        <f>D654*$E654</f>
        <v>0</v>
      </c>
    </row>
    <row r="655" spans="1:6">
      <c r="A655" s="252"/>
      <c r="B655" s="248"/>
      <c r="C655" s="249"/>
      <c r="D655" s="200"/>
      <c r="E655" s="201"/>
      <c r="F655" s="200"/>
    </row>
    <row r="656" spans="1:6">
      <c r="A656" s="252"/>
      <c r="B656" s="248"/>
      <c r="C656" s="249"/>
      <c r="D656" s="200"/>
      <c r="E656" s="201"/>
      <c r="F656" s="200"/>
    </row>
    <row r="657" spans="1:6" ht="25.5">
      <c r="A657" s="247" t="s">
        <v>949</v>
      </c>
      <c r="B657" s="248" t="s">
        <v>369</v>
      </c>
      <c r="C657" s="249"/>
      <c r="D657" s="200"/>
      <c r="E657" s="201"/>
      <c r="F657" s="200"/>
    </row>
    <row r="658" spans="1:6">
      <c r="A658" s="204"/>
      <c r="B658" s="621" t="s">
        <v>370</v>
      </c>
      <c r="C658" s="622" t="s">
        <v>194</v>
      </c>
      <c r="D658" s="623">
        <v>200</v>
      </c>
      <c r="E658" s="624"/>
      <c r="F658" s="625">
        <f>D658*$E658</f>
        <v>0</v>
      </c>
    </row>
    <row r="659" spans="1:6">
      <c r="A659" s="252"/>
      <c r="B659" s="253"/>
      <c r="C659" s="254"/>
      <c r="D659" s="208"/>
      <c r="E659" s="209"/>
      <c r="F659" s="255"/>
    </row>
    <row r="660" spans="1:6">
      <c r="A660" s="252"/>
      <c r="B660" s="253"/>
      <c r="C660" s="254"/>
      <c r="D660" s="208"/>
      <c r="E660" s="209"/>
      <c r="F660" s="255"/>
    </row>
    <row r="661" spans="1:6" ht="25.5">
      <c r="A661" s="247" t="s">
        <v>950</v>
      </c>
      <c r="B661" s="248" t="s">
        <v>369</v>
      </c>
      <c r="C661" s="249"/>
      <c r="D661" s="200"/>
      <c r="E661" s="201"/>
      <c r="F661" s="200"/>
    </row>
    <row r="662" spans="1:6">
      <c r="A662" s="204"/>
      <c r="B662" s="621" t="s">
        <v>370</v>
      </c>
      <c r="C662" s="622" t="s">
        <v>194</v>
      </c>
      <c r="D662" s="623">
        <v>200</v>
      </c>
      <c r="E662" s="624"/>
      <c r="F662" s="625">
        <f>D662*$E662</f>
        <v>0</v>
      </c>
    </row>
    <row r="663" spans="1:6">
      <c r="A663" s="164"/>
      <c r="B663" s="165"/>
      <c r="C663" s="291"/>
      <c r="D663" s="309"/>
      <c r="E663" s="303"/>
      <c r="F663" s="164"/>
    </row>
    <row r="664" spans="1:6">
      <c r="A664" s="164"/>
      <c r="B664" s="165"/>
      <c r="C664" s="291"/>
      <c r="D664" s="309"/>
      <c r="E664" s="303"/>
      <c r="F664" s="164"/>
    </row>
    <row r="665" spans="1:6" s="186" customFormat="1" ht="15.75" thickBot="1">
      <c r="A665" s="307">
        <v>0</v>
      </c>
      <c r="B665" s="268" t="s">
        <v>371</v>
      </c>
      <c r="C665" s="233"/>
      <c r="D665" s="234"/>
      <c r="E665" s="308"/>
      <c r="F665" s="236">
        <f>SUM(F571:F663)</f>
        <v>0</v>
      </c>
    </row>
    <row r="666" spans="1:6">
      <c r="A666" s="164"/>
      <c r="B666" s="164"/>
      <c r="C666" s="240"/>
      <c r="D666" s="284"/>
      <c r="E666" s="303"/>
      <c r="F666" s="164"/>
    </row>
    <row r="670" spans="1:6">
      <c r="F670" s="361">
        <f>SUM(F26:F668)*0.5</f>
        <v>0</v>
      </c>
    </row>
  </sheetData>
  <mergeCells count="135">
    <mergeCell ref="B72:F72"/>
    <mergeCell ref="B73:F74"/>
    <mergeCell ref="B313:F313"/>
    <mergeCell ref="B314:F314"/>
    <mergeCell ref="B315:F315"/>
    <mergeCell ref="B316:F316"/>
    <mergeCell ref="B28:F28"/>
    <mergeCell ref="B67:F67"/>
    <mergeCell ref="B68:F68"/>
    <mergeCell ref="B69:F69"/>
    <mergeCell ref="B70:F70"/>
    <mergeCell ref="B71:F71"/>
    <mergeCell ref="B331:F331"/>
    <mergeCell ref="B332:F332"/>
    <mergeCell ref="B333:F333"/>
    <mergeCell ref="B334:F334"/>
    <mergeCell ref="B335:F335"/>
    <mergeCell ref="B336:F336"/>
    <mergeCell ref="B317:F317"/>
    <mergeCell ref="B318:F319"/>
    <mergeCell ref="B325:F325"/>
    <mergeCell ref="B326:F326"/>
    <mergeCell ref="B327:F327"/>
    <mergeCell ref="B328:F328"/>
    <mergeCell ref="B329:F329"/>
    <mergeCell ref="B330:F330"/>
    <mergeCell ref="B320:F320"/>
    <mergeCell ref="B321:F321"/>
    <mergeCell ref="B322:F322"/>
    <mergeCell ref="B323:F323"/>
    <mergeCell ref="B324:F324"/>
    <mergeCell ref="B343:F343"/>
    <mergeCell ref="B344:F344"/>
    <mergeCell ref="B387:F387"/>
    <mergeCell ref="B388:F388"/>
    <mergeCell ref="B389:F389"/>
    <mergeCell ref="B390:F390"/>
    <mergeCell ref="B337:F337"/>
    <mergeCell ref="B338:F338"/>
    <mergeCell ref="B339:F339"/>
    <mergeCell ref="B340:F340"/>
    <mergeCell ref="B341:F341"/>
    <mergeCell ref="B342:F342"/>
    <mergeCell ref="B398:F398"/>
    <mergeCell ref="B399:F399"/>
    <mergeCell ref="B400:F400"/>
    <mergeCell ref="B401:F401"/>
    <mergeCell ref="B402:F402"/>
    <mergeCell ref="B403:F403"/>
    <mergeCell ref="B391:F391"/>
    <mergeCell ref="B392:F392"/>
    <mergeCell ref="B393:F393"/>
    <mergeCell ref="B394:F394"/>
    <mergeCell ref="B395:F395"/>
    <mergeCell ref="B397:F397"/>
    <mergeCell ref="B410:F410"/>
    <mergeCell ref="B411:F411"/>
    <mergeCell ref="B412:F412"/>
    <mergeCell ref="B413:F413"/>
    <mergeCell ref="B414:F414"/>
    <mergeCell ref="B415:F415"/>
    <mergeCell ref="B404:F404"/>
    <mergeCell ref="B405:F405"/>
    <mergeCell ref="B406:F406"/>
    <mergeCell ref="B407:F407"/>
    <mergeCell ref="B408:F408"/>
    <mergeCell ref="B409:F409"/>
    <mergeCell ref="B422:F422"/>
    <mergeCell ref="B423:F423"/>
    <mergeCell ref="B424:F424"/>
    <mergeCell ref="B425:F425"/>
    <mergeCell ref="B426:F426"/>
    <mergeCell ref="B427:F427"/>
    <mergeCell ref="B416:F416"/>
    <mergeCell ref="B417:F417"/>
    <mergeCell ref="B418:F418"/>
    <mergeCell ref="B419:F419"/>
    <mergeCell ref="B420:F420"/>
    <mergeCell ref="B421:F421"/>
    <mergeCell ref="B437:F437"/>
    <mergeCell ref="B438:F438"/>
    <mergeCell ref="B439:F440"/>
    <mergeCell ref="B428:F428"/>
    <mergeCell ref="B429:F429"/>
    <mergeCell ref="B430:F430"/>
    <mergeCell ref="B431:F431"/>
    <mergeCell ref="B432:F432"/>
    <mergeCell ref="B433:F433"/>
    <mergeCell ref="B565:F565"/>
    <mergeCell ref="B566:F567"/>
    <mergeCell ref="B550:F550"/>
    <mergeCell ref="B551:F552"/>
    <mergeCell ref="B553:F553"/>
    <mergeCell ref="B554:F555"/>
    <mergeCell ref="B556:F557"/>
    <mergeCell ref="B558:F558"/>
    <mergeCell ref="B544:F544"/>
    <mergeCell ref="B545:F545"/>
    <mergeCell ref="B546:F546"/>
    <mergeCell ref="B547:F547"/>
    <mergeCell ref="B548:F548"/>
    <mergeCell ref="B549:F549"/>
    <mergeCell ref="B17:D17"/>
    <mergeCell ref="B18:D18"/>
    <mergeCell ref="B19:D19"/>
    <mergeCell ref="B20:D20"/>
    <mergeCell ref="B21:D21"/>
    <mergeCell ref="B22:D22"/>
    <mergeCell ref="B559:F559"/>
    <mergeCell ref="B560:F561"/>
    <mergeCell ref="B562:F564"/>
    <mergeCell ref="B538:F538"/>
    <mergeCell ref="B539:F539"/>
    <mergeCell ref="B540:F540"/>
    <mergeCell ref="B541:F541"/>
    <mergeCell ref="B542:F542"/>
    <mergeCell ref="B543:F543"/>
    <mergeCell ref="B441:F441"/>
    <mergeCell ref="B442:F442"/>
    <mergeCell ref="B533:F534"/>
    <mergeCell ref="B535:F535"/>
    <mergeCell ref="B536:F536"/>
    <mergeCell ref="B537:F537"/>
    <mergeCell ref="B434:F434"/>
    <mergeCell ref="B435:F435"/>
    <mergeCell ref="B436:F436"/>
    <mergeCell ref="B8:D8"/>
    <mergeCell ref="B9:D9"/>
    <mergeCell ref="B10:D10"/>
    <mergeCell ref="B11:D11"/>
    <mergeCell ref="B12:D12"/>
    <mergeCell ref="B13:D13"/>
    <mergeCell ref="B14:D14"/>
    <mergeCell ref="B15:D15"/>
    <mergeCell ref="B16:D16"/>
  </mergeCells>
  <pageMargins left="0.98425196850393704" right="0.11811023622047245" top="0.86614173228346458" bottom="0.74803149606299213" header="0.19685039370078741" footer="0.31496062992125984"/>
  <pageSetup paperSize="9" scale="98"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24" manualBreakCount="24">
    <brk id="23" max="5" man="1"/>
    <brk id="43" max="5" man="1"/>
    <brk id="61" max="5" man="1"/>
    <brk id="86" max="5" man="1"/>
    <brk id="111" max="5" man="1"/>
    <brk id="136" max="5" man="1"/>
    <brk id="161" max="5" man="1"/>
    <brk id="190" max="5" man="1"/>
    <brk id="215" max="5" man="1"/>
    <brk id="247" max="5" man="1"/>
    <brk id="280" max="5" man="1"/>
    <brk id="307" max="5" man="1"/>
    <brk id="350" max="5" man="1"/>
    <brk id="374" max="5" man="1"/>
    <brk id="382" max="5" man="1"/>
    <brk id="415" max="5" man="1"/>
    <brk id="457" max="5" man="1"/>
    <brk id="478" max="5" man="1"/>
    <brk id="504" max="5" man="1"/>
    <brk id="527" max="5" man="1"/>
    <brk id="568" max="5" man="1"/>
    <brk id="589" max="5" man="1"/>
    <brk id="610" max="5" man="1"/>
    <brk id="640"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629"/>
  <sheetViews>
    <sheetView view="pageBreakPreview" topLeftCell="A1527" zoomScale="85" zoomScaleNormal="100" zoomScaleSheetLayoutView="85" workbookViewId="0">
      <selection activeCell="E1553" sqref="E1553"/>
    </sheetView>
  </sheetViews>
  <sheetFormatPr defaultColWidth="9.140625" defaultRowHeight="15"/>
  <cols>
    <col min="1" max="1" width="9" style="371" bestFit="1" customWidth="1"/>
    <col min="2" max="2" width="45.85546875" style="371" customWidth="1"/>
    <col min="3" max="3" width="5.7109375" style="371" customWidth="1"/>
    <col min="4" max="4" width="8.140625" style="371" bestFit="1" customWidth="1"/>
    <col min="5" max="5" width="9.140625" style="371" bestFit="1" customWidth="1"/>
    <col min="6" max="6" width="12.5703125" style="371" bestFit="1" customWidth="1"/>
    <col min="7" max="16384" width="9.140625" style="371"/>
  </cols>
  <sheetData>
    <row r="1" spans="1:6">
      <c r="A1" s="370"/>
      <c r="B1" s="370"/>
      <c r="C1" s="370"/>
      <c r="D1" s="370"/>
      <c r="E1" s="370"/>
      <c r="F1" s="370"/>
    </row>
    <row r="3" spans="1:6">
      <c r="A3" s="372" t="s">
        <v>92</v>
      </c>
      <c r="B3" s="373" t="s">
        <v>93</v>
      </c>
      <c r="C3" s="374" t="s">
        <v>94</v>
      </c>
      <c r="D3" s="375" t="s">
        <v>95</v>
      </c>
      <c r="E3" s="376" t="s">
        <v>372</v>
      </c>
      <c r="F3" s="377" t="s">
        <v>373</v>
      </c>
    </row>
    <row r="5" spans="1:6" ht="15.75">
      <c r="A5" s="378" t="s">
        <v>374</v>
      </c>
      <c r="B5" s="379" t="s">
        <v>375</v>
      </c>
    </row>
    <row r="6" spans="1:6">
      <c r="A6" s="380"/>
      <c r="B6" s="381"/>
      <c r="C6" s="382"/>
      <c r="D6" s="383"/>
      <c r="E6" s="384"/>
      <c r="F6" s="385"/>
    </row>
    <row r="7" spans="1:6">
      <c r="A7" s="386"/>
      <c r="B7" s="84" t="s">
        <v>49</v>
      </c>
      <c r="C7" s="382"/>
      <c r="D7" s="383"/>
      <c r="E7" s="384"/>
      <c r="F7" s="385"/>
    </row>
    <row r="8" spans="1:6" ht="25.5">
      <c r="A8" s="387" t="s">
        <v>98</v>
      </c>
      <c r="B8" s="388" t="s">
        <v>99</v>
      </c>
      <c r="C8" s="382"/>
      <c r="D8" s="383"/>
      <c r="E8" s="384"/>
      <c r="F8" s="385"/>
    </row>
    <row r="9" spans="1:6" ht="51">
      <c r="A9" s="387" t="s">
        <v>100</v>
      </c>
      <c r="B9" s="388" t="s">
        <v>101</v>
      </c>
      <c r="C9" s="382"/>
      <c r="D9" s="383"/>
      <c r="E9" s="384"/>
      <c r="F9" s="385"/>
    </row>
    <row r="10" spans="1:6" ht="25.5">
      <c r="A10" s="387" t="s">
        <v>102</v>
      </c>
      <c r="B10" s="388" t="s">
        <v>36</v>
      </c>
      <c r="C10" s="382"/>
      <c r="D10" s="383"/>
      <c r="E10" s="384"/>
      <c r="F10" s="385"/>
    </row>
    <row r="11" spans="1:6" ht="38.25">
      <c r="A11" s="387" t="s">
        <v>103</v>
      </c>
      <c r="B11" s="388" t="s">
        <v>37</v>
      </c>
      <c r="C11" s="382"/>
      <c r="D11" s="383"/>
      <c r="E11" s="384"/>
      <c r="F11" s="385"/>
    </row>
    <row r="12" spans="1:6" ht="114.75">
      <c r="A12" s="387" t="s">
        <v>104</v>
      </c>
      <c r="B12" s="388" t="s">
        <v>38</v>
      </c>
      <c r="C12" s="382"/>
      <c r="D12" s="383"/>
      <c r="E12" s="384"/>
      <c r="F12" s="385"/>
    </row>
    <row r="13" spans="1:6" ht="25.5">
      <c r="A13" s="387" t="s">
        <v>105</v>
      </c>
      <c r="B13" s="388" t="s">
        <v>39</v>
      </c>
      <c r="C13" s="382"/>
      <c r="D13" s="383"/>
      <c r="E13" s="384"/>
      <c r="F13" s="385"/>
    </row>
    <row r="14" spans="1:6" ht="25.5">
      <c r="A14" s="387" t="s">
        <v>106</v>
      </c>
      <c r="B14" s="388" t="s">
        <v>40</v>
      </c>
      <c r="C14" s="382"/>
      <c r="D14" s="383"/>
      <c r="E14" s="384"/>
      <c r="F14" s="385"/>
    </row>
    <row r="15" spans="1:6" ht="127.5">
      <c r="A15" s="387" t="s">
        <v>107</v>
      </c>
      <c r="B15" s="388" t="s">
        <v>41</v>
      </c>
      <c r="C15" s="382"/>
      <c r="D15" s="383"/>
      <c r="E15" s="384"/>
      <c r="F15" s="385"/>
    </row>
    <row r="16" spans="1:6" ht="38.25">
      <c r="A16" s="387" t="s">
        <v>108</v>
      </c>
      <c r="B16" s="388" t="s">
        <v>42</v>
      </c>
      <c r="C16" s="382"/>
      <c r="D16" s="383"/>
      <c r="E16" s="384"/>
      <c r="F16" s="385"/>
    </row>
    <row r="17" spans="1:6" ht="25.5">
      <c r="A17" s="387" t="s">
        <v>109</v>
      </c>
      <c r="B17" s="388" t="s">
        <v>43</v>
      </c>
      <c r="C17" s="382"/>
      <c r="D17" s="383"/>
      <c r="E17" s="384"/>
      <c r="F17" s="385"/>
    </row>
    <row r="18" spans="1:6" ht="38.25">
      <c r="A18" s="387" t="s">
        <v>110</v>
      </c>
      <c r="B18" s="388" t="s">
        <v>44</v>
      </c>
      <c r="C18" s="382"/>
      <c r="D18" s="383"/>
      <c r="E18" s="384"/>
      <c r="F18" s="385"/>
    </row>
    <row r="19" spans="1:6" ht="38.25">
      <c r="A19" s="387" t="s">
        <v>111</v>
      </c>
      <c r="B19" s="388" t="s">
        <v>45</v>
      </c>
      <c r="C19" s="382"/>
      <c r="D19" s="383"/>
      <c r="E19" s="384"/>
      <c r="F19" s="385"/>
    </row>
    <row r="20" spans="1:6" ht="51">
      <c r="A20" s="387" t="s">
        <v>112</v>
      </c>
      <c r="B20" s="388" t="s">
        <v>46</v>
      </c>
      <c r="C20" s="382"/>
      <c r="D20" s="383"/>
      <c r="E20" s="384"/>
      <c r="F20" s="385"/>
    </row>
    <row r="21" spans="1:6" ht="38.25">
      <c r="A21" s="387" t="s">
        <v>113</v>
      </c>
      <c r="B21" s="388" t="s">
        <v>47</v>
      </c>
      <c r="C21" s="382"/>
      <c r="D21" s="383"/>
      <c r="E21" s="384"/>
      <c r="F21" s="385"/>
    </row>
    <row r="22" spans="1:6" ht="140.25">
      <c r="A22" s="387" t="s">
        <v>114</v>
      </c>
      <c r="B22" s="388" t="s">
        <v>1320</v>
      </c>
      <c r="C22" s="382"/>
      <c r="D22" s="383"/>
      <c r="E22" s="384"/>
      <c r="F22" s="385"/>
    </row>
    <row r="23" spans="1:6">
      <c r="A23" s="380"/>
      <c r="B23" s="381"/>
      <c r="C23" s="382"/>
      <c r="D23" s="383"/>
      <c r="E23" s="384"/>
      <c r="F23" s="385"/>
    </row>
    <row r="24" spans="1:6">
      <c r="A24" s="380"/>
      <c r="B24" s="381"/>
      <c r="C24" s="382"/>
      <c r="D24" s="383"/>
      <c r="E24" s="384"/>
      <c r="F24" s="385"/>
    </row>
    <row r="25" spans="1:6">
      <c r="A25" s="380"/>
      <c r="B25" s="381"/>
      <c r="C25" s="382"/>
      <c r="D25" s="383"/>
      <c r="E25" s="384"/>
      <c r="F25" s="385"/>
    </row>
    <row r="26" spans="1:6" ht="15.75">
      <c r="A26" s="389" t="s">
        <v>376</v>
      </c>
      <c r="B26" s="390" t="s">
        <v>79</v>
      </c>
      <c r="C26" s="391"/>
      <c r="D26" s="392"/>
      <c r="E26" s="393"/>
      <c r="F26" s="394"/>
    </row>
    <row r="27" spans="1:6">
      <c r="A27" s="395"/>
      <c r="B27" s="396"/>
      <c r="C27" s="397"/>
      <c r="D27" s="383"/>
      <c r="E27" s="384"/>
      <c r="F27" s="385"/>
    </row>
    <row r="28" spans="1:6">
      <c r="A28" s="398"/>
      <c r="B28" s="399"/>
      <c r="C28" s="399"/>
      <c r="D28" s="399"/>
      <c r="E28" s="399"/>
      <c r="F28" s="399"/>
    </row>
    <row r="29" spans="1:6">
      <c r="A29" s="400"/>
      <c r="B29" s="401" t="s">
        <v>200</v>
      </c>
      <c r="C29" s="399"/>
      <c r="D29" s="399"/>
      <c r="E29" s="399"/>
      <c r="F29" s="399"/>
    </row>
    <row r="30" spans="1:6" ht="51">
      <c r="A30" s="402" t="s">
        <v>98</v>
      </c>
      <c r="B30" s="403" t="s">
        <v>377</v>
      </c>
      <c r="C30" s="399"/>
      <c r="D30" s="399"/>
      <c r="E30" s="399"/>
      <c r="F30" s="399"/>
    </row>
    <row r="31" spans="1:6" ht="38.25">
      <c r="A31" s="404" t="s">
        <v>100</v>
      </c>
      <c r="B31" s="403" t="s">
        <v>378</v>
      </c>
      <c r="C31" s="399"/>
      <c r="D31" s="399"/>
      <c r="E31" s="399"/>
      <c r="F31" s="399"/>
    </row>
    <row r="32" spans="1:6" ht="51">
      <c r="A32" s="402" t="s">
        <v>102</v>
      </c>
      <c r="B32" s="403" t="s">
        <v>379</v>
      </c>
      <c r="C32" s="399"/>
      <c r="D32" s="399"/>
      <c r="E32" s="399"/>
      <c r="F32" s="399"/>
    </row>
    <row r="33" spans="1:6" ht="63.75">
      <c r="A33" s="404" t="s">
        <v>103</v>
      </c>
      <c r="B33" s="403" t="s">
        <v>380</v>
      </c>
      <c r="C33" s="399"/>
      <c r="D33" s="399"/>
      <c r="E33" s="399"/>
      <c r="F33" s="399"/>
    </row>
    <row r="34" spans="1:6" ht="25.5">
      <c r="A34" s="402" t="s">
        <v>104</v>
      </c>
      <c r="B34" s="403" t="s">
        <v>381</v>
      </c>
      <c r="C34" s="399"/>
      <c r="D34" s="399"/>
      <c r="E34" s="399"/>
      <c r="F34" s="399"/>
    </row>
    <row r="35" spans="1:6" ht="38.25">
      <c r="A35" s="404" t="s">
        <v>105</v>
      </c>
      <c r="B35" s="403" t="s">
        <v>382</v>
      </c>
      <c r="C35" s="399"/>
      <c r="D35" s="399"/>
      <c r="E35" s="399"/>
      <c r="F35" s="399"/>
    </row>
    <row r="36" spans="1:6" ht="51">
      <c r="A36" s="402" t="s">
        <v>106</v>
      </c>
      <c r="B36" s="403" t="s">
        <v>383</v>
      </c>
      <c r="C36" s="399"/>
      <c r="D36" s="399"/>
      <c r="E36" s="399"/>
      <c r="F36" s="399"/>
    </row>
    <row r="37" spans="1:6" ht="51">
      <c r="A37" s="404" t="s">
        <v>107</v>
      </c>
      <c r="B37" s="403" t="s">
        <v>384</v>
      </c>
      <c r="C37" s="399"/>
      <c r="D37" s="399"/>
      <c r="E37" s="399"/>
      <c r="F37" s="399"/>
    </row>
    <row r="38" spans="1:6" ht="102">
      <c r="A38" s="402" t="s">
        <v>108</v>
      </c>
      <c r="B38" s="403" t="s">
        <v>385</v>
      </c>
      <c r="C38" s="399"/>
      <c r="D38" s="399"/>
      <c r="E38" s="399"/>
      <c r="F38" s="399"/>
    </row>
    <row r="39" spans="1:6">
      <c r="A39" s="398"/>
      <c r="B39" s="399"/>
      <c r="C39" s="399"/>
      <c r="D39" s="399"/>
      <c r="E39" s="399"/>
      <c r="F39" s="399"/>
    </row>
    <row r="40" spans="1:6">
      <c r="A40" s="405"/>
      <c r="B40" s="406" t="s">
        <v>274</v>
      </c>
      <c r="C40" s="399"/>
      <c r="D40" s="399"/>
      <c r="E40" s="399"/>
      <c r="F40" s="399"/>
    </row>
    <row r="41" spans="1:6">
      <c r="A41" s="407" t="s">
        <v>275</v>
      </c>
      <c r="B41" s="403" t="s">
        <v>386</v>
      </c>
      <c r="C41" s="399"/>
      <c r="D41" s="399"/>
      <c r="E41" s="399"/>
      <c r="F41" s="399"/>
    </row>
    <row r="42" spans="1:6">
      <c r="A42" s="407" t="s">
        <v>275</v>
      </c>
      <c r="B42" s="403" t="s">
        <v>387</v>
      </c>
      <c r="C42" s="399"/>
      <c r="D42" s="399"/>
      <c r="E42" s="399"/>
      <c r="F42" s="399"/>
    </row>
    <row r="43" spans="1:6" ht="25.5">
      <c r="A43" s="407" t="s">
        <v>275</v>
      </c>
      <c r="B43" s="403" t="s">
        <v>388</v>
      </c>
      <c r="C43" s="399"/>
      <c r="D43" s="399"/>
      <c r="E43" s="399"/>
      <c r="F43" s="399"/>
    </row>
    <row r="44" spans="1:6">
      <c r="A44" s="407" t="s">
        <v>275</v>
      </c>
      <c r="B44" s="403" t="s">
        <v>389</v>
      </c>
      <c r="C44" s="399"/>
      <c r="D44" s="399"/>
      <c r="E44" s="399"/>
      <c r="F44" s="399"/>
    </row>
    <row r="45" spans="1:6" ht="25.5">
      <c r="A45" s="407" t="s">
        <v>275</v>
      </c>
      <c r="B45" s="403" t="s">
        <v>390</v>
      </c>
      <c r="C45" s="399"/>
      <c r="D45" s="399"/>
      <c r="E45" s="399"/>
      <c r="F45" s="399"/>
    </row>
    <row r="46" spans="1:6">
      <c r="A46" s="407" t="s">
        <v>275</v>
      </c>
      <c r="B46" s="403" t="s">
        <v>391</v>
      </c>
      <c r="C46" s="399"/>
      <c r="D46" s="399"/>
      <c r="E46" s="399"/>
      <c r="F46" s="399"/>
    </row>
    <row r="47" spans="1:6" ht="25.5">
      <c r="A47" s="407" t="s">
        <v>275</v>
      </c>
      <c r="B47" s="403" t="s">
        <v>392</v>
      </c>
      <c r="C47" s="399"/>
      <c r="D47" s="399"/>
      <c r="E47" s="399"/>
      <c r="F47" s="399"/>
    </row>
    <row r="48" spans="1:6">
      <c r="A48" s="407" t="s">
        <v>275</v>
      </c>
      <c r="B48" s="403" t="s">
        <v>393</v>
      </c>
      <c r="C48" s="399"/>
      <c r="D48" s="399"/>
      <c r="E48" s="399"/>
      <c r="F48" s="399"/>
    </row>
    <row r="49" spans="1:6">
      <c r="A49" s="407" t="s">
        <v>275</v>
      </c>
      <c r="B49" s="403" t="s">
        <v>394</v>
      </c>
      <c r="C49" s="399"/>
      <c r="D49" s="399"/>
      <c r="E49" s="399"/>
      <c r="F49" s="399"/>
    </row>
    <row r="50" spans="1:6" ht="25.5">
      <c r="A50" s="407" t="s">
        <v>275</v>
      </c>
      <c r="B50" s="403" t="s">
        <v>395</v>
      </c>
      <c r="C50" s="399"/>
      <c r="D50" s="399"/>
      <c r="E50" s="399"/>
      <c r="F50" s="399"/>
    </row>
    <row r="51" spans="1:6" ht="25.5">
      <c r="A51" s="407" t="s">
        <v>275</v>
      </c>
      <c r="B51" s="403" t="s">
        <v>396</v>
      </c>
      <c r="C51" s="399"/>
      <c r="D51" s="399"/>
      <c r="E51" s="399"/>
      <c r="F51" s="399"/>
    </row>
    <row r="52" spans="1:6" ht="25.5">
      <c r="A52" s="407" t="s">
        <v>275</v>
      </c>
      <c r="B52" s="403" t="s">
        <v>397</v>
      </c>
      <c r="C52" s="399"/>
      <c r="D52" s="399"/>
      <c r="E52" s="399"/>
      <c r="F52" s="399"/>
    </row>
    <row r="53" spans="1:6" ht="38.25">
      <c r="A53" s="407" t="s">
        <v>275</v>
      </c>
      <c r="B53" s="403" t="s">
        <v>398</v>
      </c>
      <c r="C53" s="399"/>
      <c r="D53" s="399"/>
      <c r="E53" s="399"/>
      <c r="F53" s="399"/>
    </row>
    <row r="54" spans="1:6">
      <c r="A54" s="407" t="s">
        <v>275</v>
      </c>
      <c r="B54" s="403" t="s">
        <v>399</v>
      </c>
      <c r="C54" s="399"/>
      <c r="D54" s="399"/>
      <c r="E54" s="399"/>
      <c r="F54" s="399"/>
    </row>
    <row r="55" spans="1:6" ht="38.25">
      <c r="A55" s="407" t="s">
        <v>275</v>
      </c>
      <c r="B55" s="403" t="s">
        <v>400</v>
      </c>
      <c r="C55" s="399"/>
      <c r="D55" s="399"/>
      <c r="E55" s="399"/>
      <c r="F55" s="399"/>
    </row>
    <row r="56" spans="1:6" ht="25.5">
      <c r="A56" s="407" t="s">
        <v>275</v>
      </c>
      <c r="B56" s="403" t="s">
        <v>401</v>
      </c>
      <c r="C56" s="399"/>
      <c r="D56" s="399"/>
      <c r="E56" s="399"/>
      <c r="F56" s="399"/>
    </row>
    <row r="57" spans="1:6" ht="38.25">
      <c r="A57" s="407" t="s">
        <v>275</v>
      </c>
      <c r="B57" s="403" t="s">
        <v>402</v>
      </c>
      <c r="C57" s="399"/>
      <c r="D57" s="399"/>
      <c r="E57" s="399"/>
      <c r="F57" s="399"/>
    </row>
    <row r="58" spans="1:6" ht="25.5">
      <c r="A58" s="407" t="s">
        <v>275</v>
      </c>
      <c r="B58" s="403" t="s">
        <v>403</v>
      </c>
      <c r="C58" s="399"/>
      <c r="D58" s="399"/>
      <c r="E58" s="399"/>
      <c r="F58" s="399"/>
    </row>
    <row r="59" spans="1:6" ht="25.5">
      <c r="A59" s="407" t="s">
        <v>275</v>
      </c>
      <c r="B59" s="403" t="s">
        <v>404</v>
      </c>
      <c r="C59" s="399"/>
      <c r="D59" s="399"/>
      <c r="E59" s="399"/>
      <c r="F59" s="399"/>
    </row>
    <row r="60" spans="1:6" ht="25.5">
      <c r="A60" s="407" t="s">
        <v>275</v>
      </c>
      <c r="B60" s="403" t="s">
        <v>405</v>
      </c>
      <c r="C60" s="399"/>
      <c r="D60" s="399"/>
      <c r="E60" s="399"/>
      <c r="F60" s="399"/>
    </row>
    <row r="61" spans="1:6" ht="38.25">
      <c r="A61" s="407" t="s">
        <v>275</v>
      </c>
      <c r="B61" s="403" t="s">
        <v>406</v>
      </c>
      <c r="C61" s="399"/>
      <c r="D61" s="399"/>
      <c r="E61" s="399"/>
      <c r="F61" s="399"/>
    </row>
    <row r="62" spans="1:6" ht="76.5">
      <c r="A62" s="407" t="s">
        <v>275</v>
      </c>
      <c r="B62" s="403" t="s">
        <v>407</v>
      </c>
      <c r="C62" s="399"/>
      <c r="D62" s="399"/>
      <c r="E62" s="399"/>
      <c r="F62" s="399"/>
    </row>
    <row r="63" spans="1:6">
      <c r="A63" s="407" t="s">
        <v>275</v>
      </c>
      <c r="B63" s="403" t="s">
        <v>408</v>
      </c>
      <c r="C63" s="399"/>
      <c r="D63" s="399"/>
      <c r="E63" s="399"/>
      <c r="F63" s="399"/>
    </row>
    <row r="64" spans="1:6">
      <c r="A64" s="398"/>
      <c r="B64" s="399"/>
      <c r="C64" s="399"/>
      <c r="D64" s="399"/>
      <c r="E64" s="399"/>
      <c r="F64" s="399"/>
    </row>
    <row r="65" spans="1:6">
      <c r="A65" s="398"/>
      <c r="B65" s="399"/>
      <c r="C65" s="399"/>
      <c r="D65" s="399"/>
      <c r="E65" s="399"/>
      <c r="F65" s="399"/>
    </row>
    <row r="66" spans="1:6" ht="280.5">
      <c r="A66" s="408" t="s">
        <v>951</v>
      </c>
      <c r="B66" s="409" t="s">
        <v>847</v>
      </c>
      <c r="C66" s="410"/>
      <c r="D66" s="411"/>
      <c r="E66" s="412"/>
      <c r="F66" s="411"/>
    </row>
    <row r="67" spans="1:6">
      <c r="A67" s="413"/>
      <c r="B67" s="414"/>
      <c r="C67" s="410"/>
      <c r="D67" s="411"/>
      <c r="E67" s="412"/>
      <c r="F67" s="411"/>
    </row>
    <row r="68" spans="1:6">
      <c r="A68" s="415"/>
      <c r="B68" s="416" t="s">
        <v>848</v>
      </c>
      <c r="C68" s="417" t="s">
        <v>145</v>
      </c>
      <c r="D68" s="418">
        <v>2</v>
      </c>
      <c r="E68" s="419"/>
      <c r="F68" s="420">
        <f>D68*$E68</f>
        <v>0</v>
      </c>
    </row>
    <row r="69" spans="1:6">
      <c r="A69" s="421"/>
      <c r="B69" s="422"/>
      <c r="C69" s="423"/>
      <c r="D69" s="424"/>
      <c r="E69" s="425"/>
      <c r="F69" s="426"/>
    </row>
    <row r="70" spans="1:6">
      <c r="A70" s="421"/>
      <c r="B70" s="422"/>
      <c r="C70" s="423"/>
      <c r="D70" s="424"/>
      <c r="E70" s="425"/>
      <c r="F70" s="426"/>
    </row>
    <row r="71" spans="1:6" ht="191.25">
      <c r="A71" s="408" t="s">
        <v>952</v>
      </c>
      <c r="B71" s="409" t="s">
        <v>810</v>
      </c>
      <c r="C71" s="410"/>
      <c r="D71" s="411"/>
      <c r="E71" s="412"/>
      <c r="F71" s="411"/>
    </row>
    <row r="72" spans="1:6">
      <c r="A72" s="413"/>
      <c r="B72" s="414"/>
      <c r="C72" s="410"/>
      <c r="D72" s="411"/>
      <c r="E72" s="412"/>
      <c r="F72" s="411"/>
    </row>
    <row r="73" spans="1:6">
      <c r="A73" s="415"/>
      <c r="B73" s="416" t="s">
        <v>797</v>
      </c>
      <c r="C73" s="417" t="s">
        <v>188</v>
      </c>
      <c r="D73" s="418">
        <v>367</v>
      </c>
      <c r="E73" s="419"/>
      <c r="F73" s="420">
        <f>D73*$E73</f>
        <v>0</v>
      </c>
    </row>
    <row r="74" spans="1:6">
      <c r="A74" s="421"/>
      <c r="B74" s="422"/>
      <c r="C74" s="423"/>
      <c r="D74" s="424"/>
      <c r="E74" s="425"/>
      <c r="F74" s="426"/>
    </row>
    <row r="75" spans="1:6">
      <c r="A75" s="421"/>
      <c r="B75" s="422"/>
      <c r="C75" s="423"/>
      <c r="D75" s="424"/>
      <c r="E75" s="425"/>
      <c r="F75" s="426"/>
    </row>
    <row r="76" spans="1:6" ht="114.75">
      <c r="A76" s="408" t="s">
        <v>953</v>
      </c>
      <c r="B76" s="409" t="s">
        <v>409</v>
      </c>
      <c r="C76" s="410"/>
      <c r="D76" s="411"/>
      <c r="E76" s="412"/>
      <c r="F76" s="411"/>
    </row>
    <row r="77" spans="1:6">
      <c r="A77" s="413"/>
      <c r="B77" s="414"/>
      <c r="C77" s="410"/>
      <c r="D77" s="411"/>
      <c r="E77" s="412"/>
      <c r="F77" s="411"/>
    </row>
    <row r="78" spans="1:6">
      <c r="A78" s="415"/>
      <c r="B78" s="416" t="s">
        <v>410</v>
      </c>
      <c r="C78" s="417" t="s">
        <v>498</v>
      </c>
      <c r="D78" s="418">
        <v>40</v>
      </c>
      <c r="E78" s="419"/>
      <c r="F78" s="420">
        <f>D78*$E78</f>
        <v>0</v>
      </c>
    </row>
    <row r="79" spans="1:6">
      <c r="A79" s="421"/>
      <c r="B79" s="422"/>
      <c r="C79" s="423"/>
      <c r="D79" s="424"/>
      <c r="E79" s="425"/>
      <c r="F79" s="426"/>
    </row>
    <row r="80" spans="1:6">
      <c r="A80" s="421"/>
      <c r="B80" s="422"/>
      <c r="C80" s="423"/>
      <c r="D80" s="424"/>
      <c r="E80" s="425"/>
      <c r="F80" s="426"/>
    </row>
    <row r="81" spans="1:6" ht="178.5">
      <c r="A81" s="408" t="s">
        <v>954</v>
      </c>
      <c r="B81" s="409" t="s">
        <v>799</v>
      </c>
      <c r="C81" s="410"/>
      <c r="D81" s="411"/>
      <c r="E81" s="412"/>
      <c r="F81" s="411"/>
    </row>
    <row r="82" spans="1:6">
      <c r="A82" s="413"/>
      <c r="B82" s="414"/>
      <c r="C82" s="410"/>
      <c r="D82" s="411"/>
      <c r="E82" s="412"/>
      <c r="F82" s="411"/>
    </row>
    <row r="83" spans="1:6">
      <c r="A83" s="415"/>
      <c r="B83" s="416" t="s">
        <v>798</v>
      </c>
      <c r="C83" s="417" t="s">
        <v>188</v>
      </c>
      <c r="D83" s="418">
        <v>12</v>
      </c>
      <c r="E83" s="419"/>
      <c r="F83" s="420">
        <f>D83*$E83</f>
        <v>0</v>
      </c>
    </row>
    <row r="84" spans="1:6">
      <c r="A84" s="421"/>
      <c r="B84" s="422"/>
      <c r="C84" s="423"/>
      <c r="D84" s="424"/>
      <c r="E84" s="425"/>
      <c r="F84" s="426"/>
    </row>
    <row r="85" spans="1:6">
      <c r="A85" s="421"/>
      <c r="B85" s="422"/>
      <c r="C85" s="423"/>
      <c r="D85" s="424"/>
      <c r="E85" s="425"/>
      <c r="F85" s="426"/>
    </row>
    <row r="86" spans="1:6" ht="243" customHeight="1">
      <c r="A86" s="408" t="s">
        <v>955</v>
      </c>
      <c r="B86" s="409" t="s">
        <v>411</v>
      </c>
      <c r="C86" s="410"/>
      <c r="D86" s="411"/>
      <c r="E86" s="412"/>
      <c r="F86" s="411"/>
    </row>
    <row r="87" spans="1:6">
      <c r="A87" s="413"/>
      <c r="B87" s="414"/>
      <c r="C87" s="410"/>
      <c r="D87" s="411"/>
      <c r="E87" s="412"/>
      <c r="F87" s="411"/>
    </row>
    <row r="88" spans="1:6">
      <c r="A88" s="415"/>
      <c r="B88" s="416" t="s">
        <v>803</v>
      </c>
      <c r="C88" s="417" t="s">
        <v>188</v>
      </c>
      <c r="D88" s="418">
        <v>5.1999999999999993</v>
      </c>
      <c r="E88" s="419"/>
      <c r="F88" s="420">
        <f>D88*$E88</f>
        <v>0</v>
      </c>
    </row>
    <row r="89" spans="1:6">
      <c r="A89" s="421"/>
      <c r="B89" s="422"/>
      <c r="C89" s="423"/>
      <c r="D89" s="424"/>
      <c r="E89" s="425"/>
      <c r="F89" s="426"/>
    </row>
    <row r="90" spans="1:6">
      <c r="A90" s="421"/>
      <c r="B90" s="422"/>
      <c r="C90" s="423"/>
      <c r="D90" s="424"/>
      <c r="E90" s="425"/>
      <c r="F90" s="426"/>
    </row>
    <row r="91" spans="1:6" ht="114.75">
      <c r="A91" s="408" t="s">
        <v>956</v>
      </c>
      <c r="B91" s="409" t="s">
        <v>412</v>
      </c>
      <c r="C91" s="410"/>
      <c r="D91" s="411"/>
      <c r="E91" s="412"/>
      <c r="F91" s="411"/>
    </row>
    <row r="92" spans="1:6">
      <c r="A92" s="413"/>
      <c r="B92" s="414"/>
      <c r="C92" s="410"/>
      <c r="D92" s="411"/>
      <c r="E92" s="412"/>
      <c r="F92" s="411"/>
    </row>
    <row r="93" spans="1:6">
      <c r="A93" s="415"/>
      <c r="B93" s="416" t="s">
        <v>413</v>
      </c>
      <c r="C93" s="417" t="s">
        <v>498</v>
      </c>
      <c r="D93" s="418">
        <v>42</v>
      </c>
      <c r="E93" s="419"/>
      <c r="F93" s="420">
        <f>D93*$E93</f>
        <v>0</v>
      </c>
    </row>
    <row r="94" spans="1:6">
      <c r="A94" s="421"/>
      <c r="B94" s="422"/>
      <c r="C94" s="423"/>
      <c r="D94" s="424"/>
      <c r="E94" s="425"/>
      <c r="F94" s="426"/>
    </row>
    <row r="95" spans="1:6">
      <c r="A95" s="421"/>
      <c r="B95" s="422"/>
      <c r="C95" s="423"/>
      <c r="D95" s="424"/>
      <c r="E95" s="425"/>
      <c r="F95" s="426"/>
    </row>
    <row r="96" spans="1:6" ht="89.25">
      <c r="A96" s="408" t="s">
        <v>957</v>
      </c>
      <c r="B96" s="409" t="s">
        <v>802</v>
      </c>
      <c r="C96" s="410"/>
      <c r="D96" s="411"/>
      <c r="E96" s="412"/>
      <c r="F96" s="411"/>
    </row>
    <row r="97" spans="1:6">
      <c r="A97" s="413"/>
      <c r="B97" s="414"/>
      <c r="C97" s="410"/>
      <c r="D97" s="411"/>
      <c r="E97" s="412"/>
      <c r="F97" s="411"/>
    </row>
    <row r="98" spans="1:6">
      <c r="A98" s="415"/>
      <c r="B98" s="416" t="s">
        <v>800</v>
      </c>
      <c r="C98" s="417" t="s">
        <v>188</v>
      </c>
      <c r="D98" s="418">
        <v>54</v>
      </c>
      <c r="E98" s="419"/>
      <c r="F98" s="420">
        <f>D98*$E98</f>
        <v>0</v>
      </c>
    </row>
    <row r="99" spans="1:6">
      <c r="A99" s="421"/>
      <c r="B99" s="422"/>
      <c r="C99" s="423"/>
      <c r="D99" s="424"/>
      <c r="E99" s="425"/>
      <c r="F99" s="426"/>
    </row>
    <row r="100" spans="1:6">
      <c r="A100" s="421"/>
      <c r="B100" s="422"/>
      <c r="C100" s="423"/>
      <c r="D100" s="424"/>
      <c r="E100" s="425"/>
      <c r="F100" s="426"/>
    </row>
    <row r="101" spans="1:6" ht="102">
      <c r="A101" s="408" t="s">
        <v>1321</v>
      </c>
      <c r="B101" s="409" t="s">
        <v>1156</v>
      </c>
      <c r="C101" s="410"/>
      <c r="D101" s="411"/>
      <c r="E101" s="412"/>
      <c r="F101" s="411"/>
    </row>
    <row r="102" spans="1:6">
      <c r="A102" s="413"/>
      <c r="B102" s="414"/>
      <c r="C102" s="410"/>
      <c r="D102" s="411"/>
      <c r="E102" s="412"/>
      <c r="F102" s="411"/>
    </row>
    <row r="103" spans="1:6">
      <c r="A103" s="415"/>
      <c r="B103" s="416" t="s">
        <v>801</v>
      </c>
      <c r="C103" s="417" t="s">
        <v>188</v>
      </c>
      <c r="D103" s="418">
        <v>98</v>
      </c>
      <c r="E103" s="419"/>
      <c r="F103" s="420">
        <f>D103*$E103</f>
        <v>0</v>
      </c>
    </row>
    <row r="104" spans="1:6">
      <c r="A104" s="421"/>
      <c r="B104" s="422"/>
      <c r="C104" s="423"/>
      <c r="D104" s="424"/>
      <c r="E104" s="425"/>
      <c r="F104" s="426"/>
    </row>
    <row r="105" spans="1:6">
      <c r="A105" s="421"/>
      <c r="B105" s="422"/>
      <c r="C105" s="423"/>
      <c r="D105" s="424"/>
      <c r="E105" s="425"/>
      <c r="F105" s="426"/>
    </row>
    <row r="106" spans="1:6" ht="15.75" thickBot="1">
      <c r="A106" s="427" t="s">
        <v>376</v>
      </c>
      <c r="B106" s="428" t="s">
        <v>79</v>
      </c>
      <c r="C106" s="429"/>
      <c r="D106" s="430"/>
      <c r="E106" s="431"/>
      <c r="F106" s="432">
        <f>SUM(F66:F105)</f>
        <v>0</v>
      </c>
    </row>
    <row r="107" spans="1:6">
      <c r="A107" s="380"/>
      <c r="B107" s="381"/>
      <c r="C107" s="382"/>
      <c r="D107" s="383"/>
      <c r="E107" s="384"/>
      <c r="F107" s="385"/>
    </row>
    <row r="108" spans="1:6">
      <c r="A108" s="433"/>
      <c r="B108" s="434"/>
      <c r="C108" s="435"/>
      <c r="D108" s="433"/>
      <c r="E108" s="436"/>
      <c r="F108" s="433"/>
    </row>
    <row r="109" spans="1:6">
      <c r="A109" s="437"/>
      <c r="B109" s="438"/>
      <c r="C109" s="382"/>
      <c r="D109" s="439"/>
      <c r="E109" s="440"/>
      <c r="F109" s="440"/>
    </row>
    <row r="110" spans="1:6" ht="18">
      <c r="A110" s="441" t="s">
        <v>414</v>
      </c>
      <c r="B110" s="390" t="s">
        <v>80</v>
      </c>
      <c r="C110" s="391"/>
      <c r="D110" s="392"/>
      <c r="E110" s="394"/>
      <c r="F110" s="394"/>
    </row>
    <row r="111" spans="1:6">
      <c r="A111" s="442"/>
      <c r="B111" s="443"/>
      <c r="C111" s="444"/>
      <c r="D111" s="445"/>
      <c r="E111" s="440"/>
      <c r="F111" s="440"/>
    </row>
    <row r="112" spans="1:6">
      <c r="A112" s="402"/>
      <c r="B112" s="1144" t="s">
        <v>200</v>
      </c>
      <c r="C112" s="1144"/>
      <c r="D112" s="1144"/>
      <c r="E112" s="1144"/>
      <c r="F112" s="1144"/>
    </row>
    <row r="113" spans="1:6" ht="51">
      <c r="A113" s="402" t="s">
        <v>98</v>
      </c>
      <c r="B113" s="446" t="s">
        <v>1157</v>
      </c>
      <c r="C113" s="446"/>
      <c r="D113" s="446"/>
      <c r="E113" s="446"/>
      <c r="F113" s="446"/>
    </row>
    <row r="114" spans="1:6" ht="76.5">
      <c r="A114" s="402" t="s">
        <v>100</v>
      </c>
      <c r="B114" s="446" t="s">
        <v>1324</v>
      </c>
      <c r="C114" s="446"/>
      <c r="D114" s="446"/>
      <c r="E114" s="446"/>
      <c r="F114" s="446"/>
    </row>
    <row r="115" spans="1:6" ht="102">
      <c r="A115" s="402" t="s">
        <v>102</v>
      </c>
      <c r="B115" s="446" t="s">
        <v>415</v>
      </c>
      <c r="C115" s="446"/>
      <c r="D115" s="446"/>
      <c r="E115" s="446"/>
      <c r="F115" s="446"/>
    </row>
    <row r="116" spans="1:6" ht="89.25">
      <c r="A116" s="402" t="s">
        <v>103</v>
      </c>
      <c r="B116" s="446" t="s">
        <v>416</v>
      </c>
      <c r="C116" s="446"/>
      <c r="D116" s="446"/>
      <c r="E116" s="446"/>
      <c r="F116" s="446"/>
    </row>
    <row r="117" spans="1:6" ht="51">
      <c r="A117" s="402" t="s">
        <v>104</v>
      </c>
      <c r="B117" s="446" t="s">
        <v>1323</v>
      </c>
      <c r="C117" s="446"/>
      <c r="D117" s="446"/>
      <c r="E117" s="446"/>
      <c r="F117" s="446"/>
    </row>
    <row r="118" spans="1:6" ht="63.75">
      <c r="A118" s="447" t="s">
        <v>105</v>
      </c>
      <c r="B118" s="446" t="s">
        <v>417</v>
      </c>
      <c r="C118" s="446"/>
      <c r="D118" s="446"/>
      <c r="E118" s="446"/>
      <c r="F118" s="446"/>
    </row>
    <row r="119" spans="1:6" ht="38.25">
      <c r="A119" s="402" t="s">
        <v>106</v>
      </c>
      <c r="B119" s="446" t="s">
        <v>418</v>
      </c>
      <c r="C119" s="446"/>
      <c r="D119" s="446"/>
      <c r="E119" s="446"/>
      <c r="F119" s="446"/>
    </row>
    <row r="120" spans="1:6" ht="25.5">
      <c r="A120" s="402" t="s">
        <v>107</v>
      </c>
      <c r="B120" s="446" t="s">
        <v>381</v>
      </c>
      <c r="C120" s="446"/>
      <c r="D120" s="446"/>
      <c r="E120" s="446"/>
      <c r="F120" s="446"/>
    </row>
    <row r="121" spans="1:6">
      <c r="A121" s="402"/>
      <c r="B121" s="446"/>
      <c r="C121" s="446"/>
      <c r="D121" s="446"/>
      <c r="E121" s="446"/>
      <c r="F121" s="446"/>
    </row>
    <row r="122" spans="1:6">
      <c r="A122" s="402"/>
      <c r="B122" s="446"/>
      <c r="C122" s="446"/>
      <c r="D122" s="446"/>
      <c r="E122" s="446"/>
      <c r="F122" s="446"/>
    </row>
    <row r="123" spans="1:6">
      <c r="A123" s="448"/>
      <c r="B123" s="446" t="s">
        <v>274</v>
      </c>
      <c r="C123" s="449"/>
      <c r="D123" s="449"/>
      <c r="E123" s="449"/>
      <c r="F123" s="449"/>
    </row>
    <row r="124" spans="1:6">
      <c r="A124" s="450" t="s">
        <v>275</v>
      </c>
      <c r="B124" s="446" t="s">
        <v>386</v>
      </c>
      <c r="C124" s="446"/>
      <c r="D124" s="446"/>
      <c r="E124" s="446"/>
      <c r="F124" s="446"/>
    </row>
    <row r="125" spans="1:6">
      <c r="A125" s="450" t="s">
        <v>275</v>
      </c>
      <c r="B125" s="446" t="s">
        <v>387</v>
      </c>
      <c r="C125" s="446"/>
      <c r="D125" s="446"/>
      <c r="E125" s="446"/>
      <c r="F125" s="446"/>
    </row>
    <row r="126" spans="1:6" ht="25.5">
      <c r="A126" s="450" t="s">
        <v>275</v>
      </c>
      <c r="B126" s="446" t="s">
        <v>388</v>
      </c>
      <c r="C126" s="446"/>
      <c r="D126" s="446"/>
      <c r="E126" s="446"/>
      <c r="F126" s="446"/>
    </row>
    <row r="127" spans="1:6">
      <c r="A127" s="450" t="s">
        <v>275</v>
      </c>
      <c r="B127" s="446" t="s">
        <v>389</v>
      </c>
      <c r="C127" s="446"/>
      <c r="D127" s="446"/>
      <c r="E127" s="446"/>
      <c r="F127" s="446"/>
    </row>
    <row r="128" spans="1:6" ht="25.5">
      <c r="A128" s="450" t="s">
        <v>275</v>
      </c>
      <c r="B128" s="446" t="s">
        <v>390</v>
      </c>
      <c r="C128" s="446"/>
      <c r="D128" s="446"/>
      <c r="E128" s="446"/>
      <c r="F128" s="446"/>
    </row>
    <row r="129" spans="1:6">
      <c r="A129" s="450" t="s">
        <v>275</v>
      </c>
      <c r="B129" s="446" t="s">
        <v>391</v>
      </c>
      <c r="C129" s="446"/>
      <c r="D129" s="446"/>
      <c r="E129" s="446"/>
      <c r="F129" s="446"/>
    </row>
    <row r="130" spans="1:6" ht="25.5">
      <c r="A130" s="450" t="s">
        <v>275</v>
      </c>
      <c r="B130" s="446" t="s">
        <v>392</v>
      </c>
      <c r="C130" s="446"/>
      <c r="D130" s="446"/>
      <c r="E130" s="446"/>
      <c r="F130" s="446"/>
    </row>
    <row r="131" spans="1:6">
      <c r="A131" s="450" t="s">
        <v>275</v>
      </c>
      <c r="B131" s="446" t="s">
        <v>393</v>
      </c>
      <c r="C131" s="446"/>
      <c r="D131" s="446"/>
      <c r="E131" s="446"/>
      <c r="F131" s="446"/>
    </row>
    <row r="132" spans="1:6">
      <c r="A132" s="450" t="s">
        <v>275</v>
      </c>
      <c r="B132" s="446" t="s">
        <v>394</v>
      </c>
      <c r="C132" s="446"/>
      <c r="D132" s="446"/>
      <c r="E132" s="446"/>
      <c r="F132" s="446"/>
    </row>
    <row r="133" spans="1:6" ht="25.5">
      <c r="A133" s="450" t="s">
        <v>275</v>
      </c>
      <c r="B133" s="446" t="s">
        <v>395</v>
      </c>
      <c r="C133" s="446"/>
      <c r="D133" s="446"/>
      <c r="E133" s="446"/>
      <c r="F133" s="446"/>
    </row>
    <row r="134" spans="1:6" ht="25.5">
      <c r="A134" s="450" t="s">
        <v>275</v>
      </c>
      <c r="B134" s="446" t="s">
        <v>396</v>
      </c>
      <c r="C134" s="446"/>
      <c r="D134" s="446"/>
      <c r="E134" s="446"/>
      <c r="F134" s="446"/>
    </row>
    <row r="135" spans="1:6" ht="25.5">
      <c r="A135" s="450" t="s">
        <v>275</v>
      </c>
      <c r="B135" s="446" t="s">
        <v>397</v>
      </c>
      <c r="C135" s="446"/>
      <c r="D135" s="446"/>
      <c r="E135" s="446"/>
      <c r="F135" s="446"/>
    </row>
    <row r="136" spans="1:6" ht="38.25">
      <c r="A136" s="450" t="s">
        <v>275</v>
      </c>
      <c r="B136" s="446" t="s">
        <v>398</v>
      </c>
      <c r="C136" s="446"/>
      <c r="D136" s="446"/>
      <c r="E136" s="446"/>
      <c r="F136" s="446"/>
    </row>
    <row r="137" spans="1:6">
      <c r="A137" s="450" t="s">
        <v>275</v>
      </c>
      <c r="B137" s="446" t="s">
        <v>419</v>
      </c>
      <c r="C137" s="446"/>
      <c r="D137" s="446"/>
      <c r="E137" s="446"/>
      <c r="F137" s="446"/>
    </row>
    <row r="138" spans="1:6">
      <c r="A138" s="450" t="s">
        <v>275</v>
      </c>
      <c r="B138" s="446" t="s">
        <v>399</v>
      </c>
      <c r="C138" s="446"/>
      <c r="D138" s="446"/>
      <c r="E138" s="446"/>
      <c r="F138" s="446"/>
    </row>
    <row r="139" spans="1:6" ht="38.25">
      <c r="A139" s="450" t="s">
        <v>275</v>
      </c>
      <c r="B139" s="446" t="s">
        <v>400</v>
      </c>
      <c r="C139" s="446"/>
      <c r="D139" s="446"/>
      <c r="E139" s="446"/>
      <c r="F139" s="446"/>
    </row>
    <row r="140" spans="1:6" ht="25.5">
      <c r="A140" s="450" t="s">
        <v>275</v>
      </c>
      <c r="B140" s="446" t="s">
        <v>401</v>
      </c>
      <c r="C140" s="446"/>
      <c r="D140" s="446"/>
      <c r="E140" s="446"/>
      <c r="F140" s="446"/>
    </row>
    <row r="141" spans="1:6" ht="38.25">
      <c r="A141" s="450" t="s">
        <v>275</v>
      </c>
      <c r="B141" s="446" t="s">
        <v>402</v>
      </c>
      <c r="C141" s="446"/>
      <c r="D141" s="446"/>
      <c r="E141" s="446"/>
      <c r="F141" s="446"/>
    </row>
    <row r="142" spans="1:6" ht="25.5">
      <c r="A142" s="450" t="s">
        <v>275</v>
      </c>
      <c r="B142" s="446" t="s">
        <v>403</v>
      </c>
      <c r="C142" s="446"/>
      <c r="D142" s="446"/>
      <c r="E142" s="446"/>
      <c r="F142" s="446"/>
    </row>
    <row r="143" spans="1:6" ht="25.5">
      <c r="A143" s="450" t="s">
        <v>275</v>
      </c>
      <c r="B143" s="446" t="s">
        <v>404</v>
      </c>
      <c r="C143" s="446"/>
      <c r="D143" s="446"/>
      <c r="E143" s="446"/>
      <c r="F143" s="446"/>
    </row>
    <row r="144" spans="1:6" ht="25.5">
      <c r="A144" s="450" t="s">
        <v>275</v>
      </c>
      <c r="B144" s="446" t="s">
        <v>405</v>
      </c>
      <c r="C144" s="446"/>
      <c r="D144" s="446"/>
      <c r="E144" s="446"/>
      <c r="F144" s="446"/>
    </row>
    <row r="145" spans="1:6" ht="38.25">
      <c r="A145" s="450" t="s">
        <v>275</v>
      </c>
      <c r="B145" s="446" t="s">
        <v>406</v>
      </c>
      <c r="C145" s="446"/>
      <c r="D145" s="446"/>
      <c r="E145" s="446"/>
      <c r="F145" s="446"/>
    </row>
    <row r="146" spans="1:6" ht="76.5">
      <c r="A146" s="450" t="s">
        <v>275</v>
      </c>
      <c r="B146" s="446" t="s">
        <v>420</v>
      </c>
      <c r="C146" s="446"/>
      <c r="D146" s="446"/>
      <c r="E146" s="446"/>
      <c r="F146" s="446"/>
    </row>
    <row r="147" spans="1:6" ht="51">
      <c r="A147" s="450"/>
      <c r="B147" s="451" t="s">
        <v>1322</v>
      </c>
      <c r="C147" s="446"/>
      <c r="D147" s="446"/>
      <c r="E147" s="446"/>
      <c r="F147" s="446"/>
    </row>
    <row r="148" spans="1:6">
      <c r="A148" s="450" t="s">
        <v>275</v>
      </c>
      <c r="B148" s="446" t="s">
        <v>408</v>
      </c>
      <c r="C148" s="446"/>
      <c r="D148" s="446"/>
      <c r="E148" s="446"/>
      <c r="F148" s="446"/>
    </row>
    <row r="149" spans="1:6">
      <c r="A149" s="452"/>
      <c r="B149" s="452"/>
      <c r="C149" s="452"/>
      <c r="D149" s="453"/>
      <c r="E149" s="454"/>
      <c r="F149" s="453"/>
    </row>
    <row r="150" spans="1:6">
      <c r="A150" s="455"/>
      <c r="B150" s="452"/>
      <c r="C150" s="453"/>
      <c r="D150" s="453"/>
      <c r="E150" s="454"/>
      <c r="F150" s="453"/>
    </row>
    <row r="151" spans="1:6" ht="204">
      <c r="A151" s="408" t="s">
        <v>958</v>
      </c>
      <c r="B151" s="414" t="s">
        <v>421</v>
      </c>
      <c r="C151" s="410"/>
      <c r="D151" s="411"/>
      <c r="E151" s="412"/>
      <c r="F151" s="411"/>
    </row>
    <row r="152" spans="1:6">
      <c r="A152" s="456"/>
      <c r="B152" s="414" t="s">
        <v>422</v>
      </c>
      <c r="C152" s="410"/>
      <c r="D152" s="411"/>
      <c r="E152" s="412"/>
      <c r="F152" s="411"/>
    </row>
    <row r="153" spans="1:6">
      <c r="A153" s="457"/>
      <c r="B153" s="416" t="s">
        <v>423</v>
      </c>
      <c r="C153" s="417" t="s">
        <v>240</v>
      </c>
      <c r="D153" s="418">
        <v>640</v>
      </c>
      <c r="E153" s="419"/>
      <c r="F153" s="420">
        <f>D153*$E153</f>
        <v>0</v>
      </c>
    </row>
    <row r="154" spans="1:6">
      <c r="A154" s="421"/>
      <c r="B154" s="422"/>
      <c r="C154" s="423"/>
      <c r="D154" s="424"/>
      <c r="E154" s="425"/>
      <c r="F154" s="426"/>
    </row>
    <row r="155" spans="1:6">
      <c r="A155" s="421"/>
      <c r="B155" s="422"/>
      <c r="C155" s="423"/>
      <c r="D155" s="424"/>
      <c r="E155" s="425"/>
      <c r="F155" s="426"/>
    </row>
    <row r="156" spans="1:6" ht="204">
      <c r="A156" s="408" t="s">
        <v>959</v>
      </c>
      <c r="B156" s="414" t="s">
        <v>424</v>
      </c>
      <c r="C156" s="410"/>
      <c r="D156" s="411"/>
      <c r="E156" s="412"/>
      <c r="F156" s="411"/>
    </row>
    <row r="157" spans="1:6">
      <c r="A157" s="456"/>
      <c r="B157" s="414" t="s">
        <v>422</v>
      </c>
      <c r="C157" s="410"/>
      <c r="D157" s="411"/>
      <c r="E157" s="412"/>
      <c r="F157" s="411"/>
    </row>
    <row r="158" spans="1:6">
      <c r="A158" s="457"/>
      <c r="B158" s="416" t="s">
        <v>425</v>
      </c>
      <c r="C158" s="417" t="s">
        <v>240</v>
      </c>
      <c r="D158" s="418">
        <v>1075</v>
      </c>
      <c r="E158" s="419"/>
      <c r="F158" s="420">
        <f>D158*$E158</f>
        <v>0</v>
      </c>
    </row>
    <row r="159" spans="1:6">
      <c r="A159" s="421"/>
      <c r="B159" s="422"/>
      <c r="C159" s="423"/>
      <c r="D159" s="424"/>
      <c r="E159" s="425"/>
      <c r="F159" s="426"/>
    </row>
    <row r="160" spans="1:6">
      <c r="A160" s="421"/>
      <c r="B160" s="422"/>
      <c r="C160" s="423"/>
      <c r="D160" s="424"/>
      <c r="E160" s="425"/>
      <c r="F160" s="426"/>
    </row>
    <row r="161" spans="1:6" ht="140.25">
      <c r="A161" s="408" t="s">
        <v>960</v>
      </c>
      <c r="B161" s="414" t="s">
        <v>1158</v>
      </c>
      <c r="C161" s="410"/>
      <c r="D161" s="411"/>
      <c r="E161" s="412"/>
      <c r="F161" s="411"/>
    </row>
    <row r="162" spans="1:6">
      <c r="A162" s="456"/>
      <c r="B162" s="414" t="s">
        <v>238</v>
      </c>
      <c r="C162" s="410"/>
      <c r="D162" s="411"/>
      <c r="E162" s="412"/>
      <c r="F162" s="411"/>
    </row>
    <row r="163" spans="1:6">
      <c r="A163" s="457"/>
      <c r="B163" s="416" t="s">
        <v>426</v>
      </c>
      <c r="C163" s="417" t="s">
        <v>240</v>
      </c>
      <c r="D163" s="418">
        <v>8040</v>
      </c>
      <c r="E163" s="419"/>
      <c r="F163" s="420">
        <f>D163*$E163</f>
        <v>0</v>
      </c>
    </row>
    <row r="164" spans="1:6" ht="6.75" customHeight="1">
      <c r="A164" s="456"/>
      <c r="B164" s="414"/>
      <c r="C164" s="410"/>
      <c r="D164" s="411"/>
      <c r="E164" s="412"/>
      <c r="F164" s="411"/>
    </row>
    <row r="165" spans="1:6">
      <c r="A165" s="457"/>
      <c r="B165" s="416" t="s">
        <v>1202</v>
      </c>
      <c r="C165" s="417" t="s">
        <v>240</v>
      </c>
      <c r="D165" s="418">
        <v>3015</v>
      </c>
      <c r="E165" s="419"/>
      <c r="F165" s="420">
        <f>D165*$E165</f>
        <v>0</v>
      </c>
    </row>
    <row r="166" spans="1:6">
      <c r="A166" s="421"/>
      <c r="B166" s="422"/>
      <c r="C166" s="423"/>
      <c r="D166" s="424"/>
      <c r="E166" s="425"/>
      <c r="F166" s="426"/>
    </row>
    <row r="167" spans="1:6">
      <c r="A167" s="421"/>
      <c r="B167" s="422"/>
      <c r="C167" s="423"/>
      <c r="D167" s="424"/>
      <c r="E167" s="425"/>
      <c r="F167" s="426"/>
    </row>
    <row r="168" spans="1:6" ht="140.25">
      <c r="A168" s="408" t="s">
        <v>961</v>
      </c>
      <c r="B168" s="414" t="s">
        <v>1219</v>
      </c>
      <c r="C168" s="410"/>
      <c r="D168" s="411"/>
      <c r="E168" s="412"/>
      <c r="F168" s="411"/>
    </row>
    <row r="169" spans="1:6">
      <c r="A169" s="456"/>
      <c r="B169" s="414" t="s">
        <v>238</v>
      </c>
      <c r="C169" s="410"/>
      <c r="D169" s="411"/>
      <c r="E169" s="412"/>
      <c r="F169" s="411"/>
    </row>
    <row r="170" spans="1:6">
      <c r="A170" s="457"/>
      <c r="B170" s="416" t="s">
        <v>427</v>
      </c>
      <c r="C170" s="417" t="s">
        <v>240</v>
      </c>
      <c r="D170" s="418">
        <v>1968</v>
      </c>
      <c r="E170" s="419"/>
      <c r="F170" s="420">
        <f>D170*$E170</f>
        <v>0</v>
      </c>
    </row>
    <row r="171" spans="1:6">
      <c r="A171" s="421"/>
      <c r="B171" s="422"/>
      <c r="C171" s="423"/>
      <c r="D171" s="424"/>
      <c r="E171" s="425"/>
      <c r="F171" s="426"/>
    </row>
    <row r="172" spans="1:6">
      <c r="A172" s="421"/>
      <c r="B172" s="422"/>
      <c r="C172" s="423"/>
      <c r="D172" s="424"/>
      <c r="E172" s="425"/>
      <c r="F172" s="426"/>
    </row>
    <row r="173" spans="1:6" ht="127.5">
      <c r="A173" s="408" t="s">
        <v>962</v>
      </c>
      <c r="B173" s="414" t="s">
        <v>1159</v>
      </c>
      <c r="C173" s="410"/>
      <c r="D173" s="411"/>
      <c r="E173" s="412"/>
      <c r="F173" s="411"/>
    </row>
    <row r="174" spans="1:6">
      <c r="A174" s="456"/>
      <c r="B174" s="414" t="s">
        <v>238</v>
      </c>
      <c r="C174" s="410"/>
      <c r="D174" s="411"/>
      <c r="E174" s="412"/>
      <c r="F174" s="411"/>
    </row>
    <row r="175" spans="1:6">
      <c r="A175" s="457"/>
      <c r="B175" s="416" t="s">
        <v>1325</v>
      </c>
      <c r="C175" s="417" t="s">
        <v>240</v>
      </c>
      <c r="D175" s="418">
        <v>785</v>
      </c>
      <c r="E175" s="419"/>
      <c r="F175" s="420">
        <f>D175*$E175</f>
        <v>0</v>
      </c>
    </row>
    <row r="176" spans="1:6">
      <c r="A176" s="421"/>
      <c r="B176" s="422"/>
      <c r="C176" s="423"/>
      <c r="D176" s="424"/>
      <c r="E176" s="425"/>
      <c r="F176" s="426"/>
    </row>
    <row r="177" spans="1:6">
      <c r="A177" s="421"/>
      <c r="B177" s="422"/>
      <c r="C177" s="423"/>
      <c r="D177" s="424"/>
      <c r="E177" s="425"/>
      <c r="F177" s="426"/>
    </row>
    <row r="178" spans="1:6" ht="216.75">
      <c r="A178" s="408" t="s">
        <v>963</v>
      </c>
      <c r="B178" s="414" t="s">
        <v>1160</v>
      </c>
      <c r="C178" s="410"/>
      <c r="D178" s="411"/>
      <c r="E178" s="412"/>
      <c r="F178" s="411"/>
    </row>
    <row r="179" spans="1:6" ht="76.5">
      <c r="A179" s="456"/>
      <c r="B179" s="414" t="s">
        <v>428</v>
      </c>
      <c r="C179" s="410"/>
      <c r="D179" s="411"/>
      <c r="E179" s="412"/>
      <c r="F179" s="411"/>
    </row>
    <row r="180" spans="1:6" ht="25.5">
      <c r="A180" s="456"/>
      <c r="B180" s="414" t="s">
        <v>429</v>
      </c>
      <c r="C180" s="410"/>
      <c r="D180" s="411"/>
      <c r="E180" s="412"/>
      <c r="F180" s="411"/>
    </row>
    <row r="181" spans="1:6" ht="25.5">
      <c r="A181" s="456"/>
      <c r="B181" s="414" t="s">
        <v>430</v>
      </c>
      <c r="C181" s="410"/>
      <c r="D181" s="411"/>
      <c r="E181" s="412"/>
      <c r="F181" s="411"/>
    </row>
    <row r="182" spans="1:6">
      <c r="A182" s="456"/>
      <c r="B182" s="414" t="s">
        <v>431</v>
      </c>
      <c r="C182" s="410"/>
      <c r="D182" s="411"/>
      <c r="E182" s="412"/>
      <c r="F182" s="411"/>
    </row>
    <row r="183" spans="1:6">
      <c r="A183" s="457"/>
      <c r="B183" s="416" t="s">
        <v>432</v>
      </c>
      <c r="C183" s="417" t="s">
        <v>240</v>
      </c>
      <c r="D183" s="418">
        <v>2285</v>
      </c>
      <c r="E183" s="419"/>
      <c r="F183" s="420">
        <f>D183*$E183</f>
        <v>0</v>
      </c>
    </row>
    <row r="184" spans="1:6">
      <c r="A184" s="421"/>
      <c r="B184" s="422"/>
      <c r="C184" s="423"/>
      <c r="D184" s="424"/>
      <c r="E184" s="425"/>
      <c r="F184" s="426"/>
    </row>
    <row r="185" spans="1:6">
      <c r="A185" s="421"/>
      <c r="B185" s="422"/>
      <c r="C185" s="423"/>
      <c r="D185" s="424"/>
      <c r="E185" s="425"/>
      <c r="F185" s="426"/>
    </row>
    <row r="186" spans="1:6" ht="229.5">
      <c r="A186" s="408" t="s">
        <v>964</v>
      </c>
      <c r="B186" s="414" t="s">
        <v>1161</v>
      </c>
      <c r="C186" s="410"/>
      <c r="D186" s="411"/>
      <c r="E186" s="412"/>
      <c r="F186" s="411"/>
    </row>
    <row r="187" spans="1:6">
      <c r="A187" s="456"/>
      <c r="B187" s="414" t="s">
        <v>804</v>
      </c>
      <c r="C187" s="410"/>
      <c r="D187" s="411"/>
      <c r="E187" s="412"/>
      <c r="F187" s="411"/>
    </row>
    <row r="188" spans="1:6">
      <c r="A188" s="457"/>
      <c r="B188" s="416" t="s">
        <v>433</v>
      </c>
      <c r="C188" s="417" t="s">
        <v>301</v>
      </c>
      <c r="D188" s="418">
        <v>40</v>
      </c>
      <c r="E188" s="419"/>
      <c r="F188" s="420">
        <f>D188*$E188</f>
        <v>0</v>
      </c>
    </row>
    <row r="189" spans="1:6">
      <c r="A189" s="421"/>
      <c r="B189" s="422"/>
      <c r="C189" s="423"/>
      <c r="D189" s="424"/>
      <c r="E189" s="425"/>
      <c r="F189" s="426"/>
    </row>
    <row r="190" spans="1:6">
      <c r="A190" s="421"/>
      <c r="B190" s="422"/>
      <c r="C190" s="423"/>
      <c r="D190" s="424"/>
      <c r="E190" s="425"/>
      <c r="F190" s="426"/>
    </row>
    <row r="191" spans="1:6" ht="140.25">
      <c r="A191" s="408" t="s">
        <v>965</v>
      </c>
      <c r="B191" s="414" t="s">
        <v>1163</v>
      </c>
      <c r="C191" s="410"/>
      <c r="D191" s="411"/>
      <c r="E191" s="412"/>
      <c r="F191" s="411"/>
    </row>
    <row r="192" spans="1:6">
      <c r="A192" s="456"/>
      <c r="B192" s="414"/>
      <c r="C192" s="410"/>
      <c r="D192" s="411"/>
      <c r="E192" s="412"/>
      <c r="F192" s="411"/>
    </row>
    <row r="193" spans="1:6">
      <c r="A193" s="457"/>
      <c r="B193" s="416" t="s">
        <v>434</v>
      </c>
      <c r="C193" s="417" t="s">
        <v>145</v>
      </c>
      <c r="D193" s="418">
        <v>1</v>
      </c>
      <c r="E193" s="419"/>
      <c r="F193" s="420">
        <f>D193*$E193</f>
        <v>0</v>
      </c>
    </row>
    <row r="194" spans="1:6">
      <c r="A194" s="421"/>
      <c r="B194" s="422"/>
      <c r="C194" s="423"/>
      <c r="D194" s="424"/>
      <c r="E194" s="425"/>
      <c r="F194" s="426"/>
    </row>
    <row r="195" spans="1:6">
      <c r="A195" s="421"/>
      <c r="B195" s="422"/>
      <c r="C195" s="423"/>
      <c r="D195" s="424"/>
      <c r="E195" s="425"/>
      <c r="F195" s="426"/>
    </row>
    <row r="196" spans="1:6" ht="127.5">
      <c r="A196" s="408" t="s">
        <v>966</v>
      </c>
      <c r="B196" s="414" t="s">
        <v>1162</v>
      </c>
      <c r="C196" s="410"/>
      <c r="D196" s="411"/>
      <c r="E196" s="412"/>
      <c r="F196" s="411"/>
    </row>
    <row r="197" spans="1:6">
      <c r="A197" s="456"/>
      <c r="B197" s="414" t="s">
        <v>435</v>
      </c>
      <c r="C197" s="410"/>
      <c r="D197" s="411"/>
      <c r="E197" s="412"/>
      <c r="F197" s="411"/>
    </row>
    <row r="198" spans="1:6">
      <c r="A198" s="456"/>
      <c r="B198" s="414"/>
      <c r="C198" s="410"/>
      <c r="D198" s="411"/>
      <c r="E198" s="412"/>
      <c r="F198" s="411"/>
    </row>
    <row r="199" spans="1:6">
      <c r="A199" s="457"/>
      <c r="B199" s="416" t="s">
        <v>436</v>
      </c>
      <c r="C199" s="417" t="s">
        <v>301</v>
      </c>
      <c r="D199" s="418">
        <v>16</v>
      </c>
      <c r="E199" s="419"/>
      <c r="F199" s="420">
        <f>D199*$E199</f>
        <v>0</v>
      </c>
    </row>
    <row r="200" spans="1:6">
      <c r="A200" s="421"/>
      <c r="B200" s="422"/>
      <c r="C200" s="423"/>
      <c r="D200" s="424"/>
      <c r="E200" s="425"/>
      <c r="F200" s="426"/>
    </row>
    <row r="201" spans="1:6">
      <c r="A201" s="421"/>
      <c r="B201" s="422"/>
      <c r="C201" s="423"/>
      <c r="D201" s="424"/>
      <c r="E201" s="425"/>
      <c r="F201" s="426"/>
    </row>
    <row r="202" spans="1:6" ht="127.5">
      <c r="A202" s="408" t="s">
        <v>967</v>
      </c>
      <c r="B202" s="414" t="s">
        <v>1164</v>
      </c>
      <c r="C202" s="410"/>
      <c r="D202" s="411"/>
      <c r="E202" s="412"/>
      <c r="F202" s="411"/>
    </row>
    <row r="203" spans="1:6">
      <c r="A203" s="458"/>
      <c r="B203" s="414"/>
      <c r="C203" s="410"/>
      <c r="D203" s="411"/>
      <c r="E203" s="412"/>
      <c r="F203" s="411"/>
    </row>
    <row r="204" spans="1:6">
      <c r="A204" s="457"/>
      <c r="B204" s="416" t="s">
        <v>437</v>
      </c>
      <c r="C204" s="417" t="s">
        <v>240</v>
      </c>
      <c r="D204" s="418">
        <v>3050</v>
      </c>
      <c r="E204" s="419"/>
      <c r="F204" s="420">
        <f>D204*$E204</f>
        <v>0</v>
      </c>
    </row>
    <row r="205" spans="1:6">
      <c r="A205" s="421"/>
      <c r="B205" s="422"/>
      <c r="C205" s="423"/>
      <c r="D205" s="424"/>
      <c r="E205" s="425"/>
      <c r="F205" s="426"/>
    </row>
    <row r="206" spans="1:6">
      <c r="A206" s="421"/>
      <c r="B206" s="422"/>
      <c r="C206" s="423"/>
      <c r="D206" s="424"/>
      <c r="E206" s="425"/>
      <c r="F206" s="426"/>
    </row>
    <row r="207" spans="1:6" ht="140.25">
      <c r="A207" s="408" t="s">
        <v>968</v>
      </c>
      <c r="B207" s="414" t="s">
        <v>1165</v>
      </c>
      <c r="C207" s="410"/>
      <c r="D207" s="411"/>
      <c r="E207" s="412"/>
      <c r="F207" s="411"/>
    </row>
    <row r="208" spans="1:6">
      <c r="A208" s="458"/>
      <c r="B208" s="414" t="s">
        <v>238</v>
      </c>
      <c r="C208" s="410"/>
      <c r="D208" s="411"/>
      <c r="E208" s="412"/>
      <c r="F208" s="411"/>
    </row>
    <row r="209" spans="1:6">
      <c r="A209" s="457"/>
      <c r="B209" s="416" t="s">
        <v>438</v>
      </c>
      <c r="C209" s="417" t="s">
        <v>240</v>
      </c>
      <c r="D209" s="418">
        <v>480</v>
      </c>
      <c r="E209" s="419"/>
      <c r="F209" s="420">
        <f>D209*$E209</f>
        <v>0</v>
      </c>
    </row>
    <row r="210" spans="1:6">
      <c r="A210" s="421"/>
      <c r="B210" s="422"/>
      <c r="C210" s="423"/>
      <c r="D210" s="424"/>
      <c r="E210" s="425"/>
      <c r="F210" s="426"/>
    </row>
    <row r="211" spans="1:6">
      <c r="A211" s="421"/>
      <c r="B211" s="422"/>
      <c r="C211" s="423"/>
      <c r="D211" s="424"/>
      <c r="E211" s="425"/>
      <c r="F211" s="426"/>
    </row>
    <row r="212" spans="1:6" ht="89.25">
      <c r="A212" s="408" t="s">
        <v>969</v>
      </c>
      <c r="B212" s="414" t="s">
        <v>439</v>
      </c>
      <c r="C212" s="410"/>
      <c r="D212" s="411"/>
      <c r="E212" s="412"/>
      <c r="F212" s="411"/>
    </row>
    <row r="213" spans="1:6">
      <c r="A213" s="458"/>
      <c r="B213" s="414"/>
      <c r="C213" s="410"/>
      <c r="D213" s="411"/>
      <c r="E213" s="412"/>
      <c r="F213" s="411"/>
    </row>
    <row r="214" spans="1:6">
      <c r="A214" s="457"/>
      <c r="B214" s="416" t="s">
        <v>440</v>
      </c>
      <c r="C214" s="417" t="s">
        <v>181</v>
      </c>
      <c r="D214" s="418">
        <v>4.2</v>
      </c>
      <c r="E214" s="419"/>
      <c r="F214" s="420">
        <f>D214*$E214</f>
        <v>0</v>
      </c>
    </row>
    <row r="215" spans="1:6">
      <c r="A215" s="456"/>
      <c r="B215" s="422"/>
      <c r="C215" s="423"/>
      <c r="D215" s="424"/>
      <c r="E215" s="425"/>
      <c r="F215" s="426"/>
    </row>
    <row r="216" spans="1:6">
      <c r="A216" s="456"/>
      <c r="B216" s="422"/>
      <c r="C216" s="423"/>
      <c r="D216" s="424"/>
      <c r="E216" s="425"/>
      <c r="F216" s="426"/>
    </row>
    <row r="217" spans="1:6" ht="51">
      <c r="A217" s="408" t="s">
        <v>970</v>
      </c>
      <c r="B217" s="414" t="s">
        <v>1166</v>
      </c>
      <c r="C217" s="410"/>
      <c r="D217" s="411"/>
      <c r="E217" s="412"/>
      <c r="F217" s="411"/>
    </row>
    <row r="218" spans="1:6">
      <c r="A218" s="456"/>
      <c r="B218" s="414"/>
      <c r="C218" s="410"/>
      <c r="D218" s="411"/>
      <c r="E218" s="412"/>
      <c r="F218" s="411"/>
    </row>
    <row r="219" spans="1:6">
      <c r="A219" s="457"/>
      <c r="B219" s="416" t="s">
        <v>441</v>
      </c>
      <c r="C219" s="417" t="s">
        <v>301</v>
      </c>
      <c r="D219" s="418">
        <v>73</v>
      </c>
      <c r="E219" s="419"/>
      <c r="F219" s="420">
        <f>D219*$E219</f>
        <v>0</v>
      </c>
    </row>
    <row r="220" spans="1:6">
      <c r="A220" s="421"/>
      <c r="B220" s="422"/>
      <c r="C220" s="423"/>
      <c r="D220" s="424"/>
      <c r="E220" s="425"/>
      <c r="F220" s="426"/>
    </row>
    <row r="221" spans="1:6">
      <c r="A221" s="421"/>
      <c r="B221" s="422"/>
      <c r="C221" s="423"/>
      <c r="D221" s="424"/>
      <c r="E221" s="425"/>
      <c r="F221" s="426"/>
    </row>
    <row r="222" spans="1:6" ht="102">
      <c r="A222" s="408" t="s">
        <v>971</v>
      </c>
      <c r="B222" s="414" t="s">
        <v>834</v>
      </c>
      <c r="C222" s="410"/>
      <c r="D222" s="411"/>
      <c r="E222" s="412"/>
      <c r="F222" s="411"/>
    </row>
    <row r="223" spans="1:6" ht="165.75">
      <c r="A223" s="456"/>
      <c r="B223" s="414" t="s">
        <v>835</v>
      </c>
      <c r="C223" s="410"/>
      <c r="D223" s="411"/>
      <c r="E223" s="412"/>
      <c r="F223" s="411"/>
    </row>
    <row r="224" spans="1:6" ht="76.5">
      <c r="A224" s="456"/>
      <c r="B224" s="414" t="s">
        <v>1168</v>
      </c>
      <c r="C224" s="410"/>
      <c r="D224" s="411"/>
      <c r="E224" s="412"/>
      <c r="F224" s="411"/>
    </row>
    <row r="225" spans="1:6" ht="51">
      <c r="A225" s="456"/>
      <c r="B225" s="414" t="s">
        <v>1169</v>
      </c>
      <c r="C225" s="410"/>
      <c r="D225" s="411"/>
      <c r="E225" s="412"/>
      <c r="F225" s="411"/>
    </row>
    <row r="226" spans="1:6" ht="38.25">
      <c r="A226" s="456"/>
      <c r="B226" s="414" t="s">
        <v>1170</v>
      </c>
      <c r="C226" s="410"/>
      <c r="D226" s="411"/>
      <c r="E226" s="412"/>
      <c r="F226" s="411"/>
    </row>
    <row r="227" spans="1:6" ht="38.25">
      <c r="A227" s="456"/>
      <c r="B227" s="414" t="s">
        <v>1171</v>
      </c>
      <c r="C227" s="410"/>
      <c r="D227" s="411"/>
      <c r="E227" s="412"/>
      <c r="F227" s="411"/>
    </row>
    <row r="228" spans="1:6" ht="38.25">
      <c r="A228" s="456"/>
      <c r="B228" s="414" t="s">
        <v>1167</v>
      </c>
      <c r="C228" s="410"/>
      <c r="D228" s="411"/>
      <c r="E228" s="412"/>
      <c r="F228" s="411"/>
    </row>
    <row r="229" spans="1:6">
      <c r="A229" s="456"/>
      <c r="B229" s="414"/>
      <c r="C229" s="410"/>
      <c r="D229" s="411"/>
      <c r="E229" s="412"/>
      <c r="F229" s="411"/>
    </row>
    <row r="230" spans="1:6">
      <c r="A230" s="457"/>
      <c r="B230" s="416" t="s">
        <v>836</v>
      </c>
      <c r="C230" s="417" t="s">
        <v>301</v>
      </c>
      <c r="D230" s="418">
        <v>7</v>
      </c>
      <c r="E230" s="419"/>
      <c r="F230" s="420">
        <f>D230*$E230</f>
        <v>0</v>
      </c>
    </row>
    <row r="231" spans="1:6">
      <c r="A231" s="456"/>
      <c r="B231" s="414"/>
      <c r="C231" s="410"/>
      <c r="D231" s="411"/>
      <c r="E231" s="412"/>
      <c r="F231" s="411"/>
    </row>
    <row r="232" spans="1:6">
      <c r="A232" s="457"/>
      <c r="B232" s="416" t="s">
        <v>839</v>
      </c>
      <c r="C232" s="417" t="s">
        <v>301</v>
      </c>
      <c r="D232" s="418">
        <v>8.9</v>
      </c>
      <c r="E232" s="419"/>
      <c r="F232" s="420">
        <f>D232*$E232</f>
        <v>0</v>
      </c>
    </row>
    <row r="233" spans="1:6">
      <c r="A233" s="421"/>
      <c r="B233" s="422"/>
      <c r="C233" s="423"/>
      <c r="D233" s="424"/>
      <c r="E233" s="425"/>
      <c r="F233" s="426"/>
    </row>
    <row r="234" spans="1:6" ht="15.75" thickBot="1">
      <c r="A234" s="427">
        <v>2</v>
      </c>
      <c r="B234" s="459" t="s">
        <v>442</v>
      </c>
      <c r="C234" s="429"/>
      <c r="D234" s="430"/>
      <c r="E234" s="431"/>
      <c r="F234" s="432">
        <f>SUM(F151:F233)</f>
        <v>0</v>
      </c>
    </row>
    <row r="235" spans="1:6">
      <c r="A235" s="380"/>
      <c r="B235" s="381"/>
      <c r="C235" s="382"/>
      <c r="D235" s="383"/>
      <c r="E235" s="385"/>
      <c r="F235" s="385"/>
    </row>
    <row r="236" spans="1:6">
      <c r="A236" s="380"/>
      <c r="B236" s="381"/>
      <c r="C236" s="460"/>
      <c r="D236" s="440"/>
      <c r="E236" s="461"/>
      <c r="F236" s="433"/>
    </row>
    <row r="237" spans="1:6">
      <c r="A237" s="380"/>
      <c r="B237" s="381"/>
      <c r="C237" s="460"/>
      <c r="D237" s="440"/>
      <c r="E237" s="461"/>
      <c r="F237" s="433"/>
    </row>
    <row r="238" spans="1:6" ht="20.25">
      <c r="A238" s="441" t="s">
        <v>443</v>
      </c>
      <c r="B238" s="462" t="s">
        <v>444</v>
      </c>
      <c r="C238" s="463"/>
      <c r="D238" s="464"/>
      <c r="E238" s="465"/>
      <c r="F238" s="466"/>
    </row>
    <row r="239" spans="1:6">
      <c r="A239" s="467"/>
      <c r="B239" s="1145"/>
      <c r="C239" s="1146"/>
      <c r="D239" s="1146"/>
      <c r="E239" s="1146"/>
      <c r="F239" s="1146"/>
    </row>
    <row r="240" spans="1:6" ht="25.5">
      <c r="A240" s="407"/>
      <c r="B240" s="403" t="s">
        <v>246</v>
      </c>
      <c r="C240" s="403"/>
      <c r="D240" s="403"/>
      <c r="E240" s="403"/>
      <c r="F240" s="403"/>
    </row>
    <row r="241" spans="1:6" ht="25.5">
      <c r="A241" s="407"/>
      <c r="B241" s="403" t="s">
        <v>445</v>
      </c>
      <c r="C241" s="403"/>
      <c r="D241" s="403"/>
      <c r="E241" s="403"/>
      <c r="F241" s="403"/>
    </row>
    <row r="242" spans="1:6" ht="51">
      <c r="A242" s="407"/>
      <c r="B242" s="403" t="s">
        <v>446</v>
      </c>
      <c r="C242" s="403"/>
      <c r="D242" s="403"/>
      <c r="E242" s="403"/>
      <c r="F242" s="403"/>
    </row>
    <row r="243" spans="1:6" ht="51">
      <c r="A243" s="407"/>
      <c r="B243" s="403" t="s">
        <v>447</v>
      </c>
      <c r="C243" s="403"/>
      <c r="D243" s="403"/>
      <c r="E243" s="403"/>
      <c r="F243" s="403"/>
    </row>
    <row r="244" spans="1:6" ht="51">
      <c r="A244" s="407"/>
      <c r="B244" s="403" t="s">
        <v>448</v>
      </c>
      <c r="C244" s="403"/>
      <c r="D244" s="403"/>
      <c r="E244" s="403"/>
      <c r="F244" s="403"/>
    </row>
    <row r="245" spans="1:6" ht="51">
      <c r="A245" s="407"/>
      <c r="B245" s="403" t="s">
        <v>449</v>
      </c>
      <c r="C245" s="403"/>
      <c r="D245" s="403"/>
      <c r="E245" s="403"/>
      <c r="F245" s="403"/>
    </row>
    <row r="246" spans="1:6" ht="25.5">
      <c r="A246" s="407"/>
      <c r="B246" s="403" t="s">
        <v>450</v>
      </c>
      <c r="C246" s="403"/>
      <c r="D246" s="403"/>
      <c r="E246" s="403"/>
      <c r="F246" s="403"/>
    </row>
    <row r="247" spans="1:6" ht="102">
      <c r="A247" s="407"/>
      <c r="B247" s="403" t="s">
        <v>451</v>
      </c>
      <c r="C247" s="403"/>
      <c r="D247" s="403"/>
      <c r="E247" s="403"/>
      <c r="F247" s="403"/>
    </row>
    <row r="248" spans="1:6" ht="25.5">
      <c r="A248" s="407"/>
      <c r="B248" s="403" t="s">
        <v>452</v>
      </c>
      <c r="C248" s="403"/>
      <c r="D248" s="403"/>
      <c r="E248" s="403"/>
      <c r="F248" s="403"/>
    </row>
    <row r="249" spans="1:6" ht="25.5">
      <c r="A249" s="468" t="s">
        <v>275</v>
      </c>
      <c r="B249" s="403" t="s">
        <v>453</v>
      </c>
      <c r="C249" s="403"/>
      <c r="D249" s="403"/>
      <c r="E249" s="403"/>
      <c r="F249" s="403"/>
    </row>
    <row r="250" spans="1:6">
      <c r="A250" s="468" t="s">
        <v>275</v>
      </c>
      <c r="B250" s="403" t="s">
        <v>454</v>
      </c>
      <c r="C250" s="403"/>
      <c r="D250" s="403"/>
      <c r="E250" s="403"/>
      <c r="F250" s="403"/>
    </row>
    <row r="251" spans="1:6">
      <c r="A251" s="468" t="s">
        <v>275</v>
      </c>
      <c r="B251" s="403" t="s">
        <v>455</v>
      </c>
      <c r="C251" s="403"/>
      <c r="D251" s="403"/>
      <c r="E251" s="403"/>
      <c r="F251" s="403"/>
    </row>
    <row r="252" spans="1:6">
      <c r="A252" s="468" t="s">
        <v>275</v>
      </c>
      <c r="B252" s="403" t="s">
        <v>456</v>
      </c>
      <c r="C252" s="403"/>
      <c r="D252" s="403"/>
      <c r="E252" s="403"/>
      <c r="F252" s="403"/>
    </row>
    <row r="253" spans="1:6">
      <c r="A253" s="468" t="s">
        <v>275</v>
      </c>
      <c r="B253" s="403" t="s">
        <v>457</v>
      </c>
      <c r="C253" s="403"/>
      <c r="D253" s="403"/>
      <c r="E253" s="403"/>
      <c r="F253" s="403"/>
    </row>
    <row r="254" spans="1:6" ht="51">
      <c r="A254" s="468" t="s">
        <v>275</v>
      </c>
      <c r="B254" s="403" t="s">
        <v>458</v>
      </c>
      <c r="C254" s="403"/>
      <c r="D254" s="403"/>
      <c r="E254" s="403"/>
      <c r="F254" s="403"/>
    </row>
    <row r="255" spans="1:6" ht="25.5">
      <c r="A255" s="468" t="s">
        <v>275</v>
      </c>
      <c r="B255" s="403" t="s">
        <v>459</v>
      </c>
      <c r="C255" s="403"/>
      <c r="D255" s="403"/>
      <c r="E255" s="403"/>
      <c r="F255" s="403"/>
    </row>
    <row r="256" spans="1:6" ht="38.25">
      <c r="A256" s="468" t="s">
        <v>275</v>
      </c>
      <c r="B256" s="403" t="s">
        <v>460</v>
      </c>
      <c r="C256" s="403"/>
      <c r="D256" s="403"/>
      <c r="E256" s="403"/>
      <c r="F256" s="403"/>
    </row>
    <row r="257" spans="1:6">
      <c r="A257" s="468" t="s">
        <v>275</v>
      </c>
      <c r="B257" s="403" t="s">
        <v>461</v>
      </c>
      <c r="C257" s="403"/>
      <c r="D257" s="403"/>
      <c r="E257" s="403"/>
      <c r="F257" s="403"/>
    </row>
    <row r="258" spans="1:6" ht="25.5">
      <c r="A258" s="468" t="s">
        <v>275</v>
      </c>
      <c r="B258" s="403" t="s">
        <v>462</v>
      </c>
      <c r="C258" s="403"/>
      <c r="D258" s="403"/>
      <c r="E258" s="403"/>
      <c r="F258" s="403"/>
    </row>
    <row r="259" spans="1:6" ht="25.5">
      <c r="A259" s="468" t="s">
        <v>275</v>
      </c>
      <c r="B259" s="403" t="s">
        <v>463</v>
      </c>
      <c r="C259" s="403"/>
      <c r="D259" s="403"/>
      <c r="E259" s="403"/>
      <c r="F259" s="403"/>
    </row>
    <row r="260" spans="1:6">
      <c r="A260" s="468" t="s">
        <v>275</v>
      </c>
      <c r="B260" s="403" t="s">
        <v>464</v>
      </c>
      <c r="C260" s="403"/>
      <c r="D260" s="403"/>
      <c r="E260" s="403"/>
      <c r="F260" s="403"/>
    </row>
    <row r="261" spans="1:6" ht="63.75">
      <c r="A261" s="452"/>
      <c r="B261" s="403" t="s">
        <v>465</v>
      </c>
      <c r="C261" s="403"/>
      <c r="D261" s="403"/>
      <c r="E261" s="403"/>
      <c r="F261" s="403"/>
    </row>
    <row r="262" spans="1:6" ht="191.25">
      <c r="A262" s="452"/>
      <c r="B262" s="403" t="s">
        <v>466</v>
      </c>
      <c r="C262" s="403"/>
      <c r="D262" s="403"/>
      <c r="E262" s="403"/>
      <c r="F262" s="403"/>
    </row>
    <row r="263" spans="1:6">
      <c r="A263" s="469"/>
      <c r="B263" s="470"/>
      <c r="C263" s="471"/>
      <c r="D263" s="472"/>
      <c r="E263" s="473"/>
      <c r="F263" s="474"/>
    </row>
    <row r="264" spans="1:6">
      <c r="A264" s="475"/>
      <c r="B264" s="470"/>
      <c r="C264" s="476"/>
      <c r="D264" s="440"/>
      <c r="E264" s="461"/>
      <c r="F264" s="433"/>
    </row>
    <row r="265" spans="1:6" ht="89.25">
      <c r="A265" s="408" t="s">
        <v>972</v>
      </c>
      <c r="B265" s="414" t="s">
        <v>467</v>
      </c>
      <c r="C265" s="410"/>
      <c r="D265" s="411"/>
      <c r="E265" s="477"/>
      <c r="F265" s="411"/>
    </row>
    <row r="266" spans="1:6">
      <c r="A266" s="478"/>
      <c r="B266" s="414"/>
      <c r="C266" s="410"/>
      <c r="D266" s="411"/>
      <c r="E266" s="477"/>
      <c r="F266" s="411"/>
    </row>
    <row r="267" spans="1:6">
      <c r="A267" s="457"/>
      <c r="B267" s="416" t="s">
        <v>468</v>
      </c>
      <c r="C267" s="417" t="s">
        <v>139</v>
      </c>
      <c r="D267" s="418">
        <v>165</v>
      </c>
      <c r="E267" s="419"/>
      <c r="F267" s="420">
        <f>D267*$E267</f>
        <v>0</v>
      </c>
    </row>
    <row r="268" spans="1:6">
      <c r="A268" s="421"/>
      <c r="B268" s="422"/>
      <c r="C268" s="423"/>
      <c r="D268" s="424"/>
      <c r="E268" s="425"/>
      <c r="F268" s="426"/>
    </row>
    <row r="269" spans="1:6">
      <c r="A269" s="421"/>
      <c r="B269" s="422"/>
      <c r="C269" s="423"/>
      <c r="D269" s="424"/>
      <c r="E269" s="425"/>
      <c r="F269" s="426"/>
    </row>
    <row r="270" spans="1:6" ht="216.75">
      <c r="A270" s="408" t="s">
        <v>973</v>
      </c>
      <c r="B270" s="414" t="s">
        <v>1339</v>
      </c>
      <c r="C270" s="410"/>
      <c r="D270" s="411"/>
      <c r="E270" s="477"/>
      <c r="F270" s="411"/>
    </row>
    <row r="271" spans="1:6">
      <c r="A271" s="478"/>
      <c r="B271" s="414"/>
      <c r="C271" s="410"/>
      <c r="D271" s="411"/>
      <c r="E271" s="477"/>
      <c r="F271" s="411"/>
    </row>
    <row r="272" spans="1:6">
      <c r="A272" s="457"/>
      <c r="B272" s="416" t="s">
        <v>1350</v>
      </c>
      <c r="C272" s="417" t="s">
        <v>188</v>
      </c>
      <c r="D272" s="418">
        <f>467+834+40</f>
        <v>1341</v>
      </c>
      <c r="E272" s="419"/>
      <c r="F272" s="420">
        <f>D272*$E272</f>
        <v>0</v>
      </c>
    </row>
    <row r="273" spans="1:6">
      <c r="A273" s="421"/>
      <c r="B273" s="422"/>
      <c r="C273" s="423"/>
      <c r="D273" s="424"/>
      <c r="E273" s="425"/>
      <c r="F273" s="426"/>
    </row>
    <row r="274" spans="1:6">
      <c r="A274" s="421"/>
      <c r="B274" s="422"/>
      <c r="C274" s="423"/>
      <c r="D274" s="424"/>
      <c r="E274" s="425"/>
      <c r="F274" s="426"/>
    </row>
    <row r="275" spans="1:6" ht="63.75">
      <c r="A275" s="408" t="s">
        <v>974</v>
      </c>
      <c r="B275" s="414" t="s">
        <v>1172</v>
      </c>
      <c r="C275" s="410"/>
      <c r="D275" s="411"/>
      <c r="E275" s="477"/>
      <c r="F275" s="411"/>
    </row>
    <row r="276" spans="1:6">
      <c r="A276" s="408"/>
      <c r="B276" s="414"/>
      <c r="C276" s="410"/>
      <c r="D276" s="411"/>
      <c r="E276" s="477"/>
      <c r="F276" s="411"/>
    </row>
    <row r="277" spans="1:6">
      <c r="A277" s="457"/>
      <c r="B277" s="416" t="s">
        <v>469</v>
      </c>
      <c r="C277" s="417" t="s">
        <v>188</v>
      </c>
      <c r="D277" s="418">
        <v>142</v>
      </c>
      <c r="E277" s="419"/>
      <c r="F277" s="420">
        <f>D277*$E277</f>
        <v>0</v>
      </c>
    </row>
    <row r="278" spans="1:6">
      <c r="A278" s="421"/>
      <c r="B278" s="443"/>
      <c r="C278" s="476"/>
      <c r="D278" s="479"/>
      <c r="E278" s="480"/>
      <c r="F278" s="433"/>
    </row>
    <row r="279" spans="1:6">
      <c r="A279" s="421"/>
      <c r="B279" s="443"/>
      <c r="C279" s="476"/>
      <c r="D279" s="479"/>
      <c r="E279" s="480"/>
      <c r="F279" s="433"/>
    </row>
    <row r="280" spans="1:6" ht="114.75">
      <c r="A280" s="408" t="s">
        <v>1326</v>
      </c>
      <c r="B280" s="414" t="s">
        <v>1340</v>
      </c>
      <c r="C280" s="410"/>
      <c r="D280" s="411"/>
      <c r="E280" s="477"/>
      <c r="F280" s="411"/>
    </row>
    <row r="281" spans="1:6">
      <c r="A281" s="408"/>
      <c r="B281" s="414"/>
      <c r="C281" s="410"/>
      <c r="D281" s="411"/>
      <c r="E281" s="477"/>
      <c r="F281" s="411"/>
    </row>
    <row r="282" spans="1:6">
      <c r="A282" s="457"/>
      <c r="B282" s="416" t="s">
        <v>1349</v>
      </c>
      <c r="C282" s="417" t="s">
        <v>188</v>
      </c>
      <c r="D282" s="418">
        <v>834</v>
      </c>
      <c r="E282" s="419"/>
      <c r="F282" s="420">
        <f>D282*$E282</f>
        <v>0</v>
      </c>
    </row>
    <row r="283" spans="1:6">
      <c r="A283" s="421"/>
      <c r="B283" s="443"/>
      <c r="C283" s="476"/>
      <c r="D283" s="479"/>
      <c r="E283" s="480"/>
      <c r="F283" s="433"/>
    </row>
    <row r="284" spans="1:6">
      <c r="A284" s="421"/>
      <c r="B284" s="443"/>
      <c r="C284" s="476"/>
      <c r="D284" s="479"/>
      <c r="E284" s="480"/>
      <c r="F284" s="433"/>
    </row>
    <row r="285" spans="1:6" ht="15.75" thickBot="1">
      <c r="A285" s="427">
        <v>3</v>
      </c>
      <c r="B285" s="459" t="s">
        <v>470</v>
      </c>
      <c r="C285" s="481"/>
      <c r="D285" s="482"/>
      <c r="E285" s="432"/>
      <c r="F285" s="432">
        <f>SUM(F265:F283)</f>
        <v>0</v>
      </c>
    </row>
    <row r="286" spans="1:6">
      <c r="A286" s="433"/>
      <c r="B286" s="434"/>
      <c r="C286" s="435"/>
      <c r="D286" s="433"/>
      <c r="E286" s="461"/>
      <c r="F286" s="433"/>
    </row>
    <row r="287" spans="1:6">
      <c r="A287" s="380"/>
      <c r="B287" s="438"/>
      <c r="C287" s="483"/>
      <c r="D287" s="383"/>
      <c r="E287" s="440"/>
      <c r="F287" s="440"/>
    </row>
    <row r="288" spans="1:6">
      <c r="A288" s="380"/>
      <c r="B288" s="438"/>
      <c r="C288" s="483"/>
      <c r="D288" s="383"/>
      <c r="E288" s="440"/>
      <c r="F288" s="440"/>
    </row>
    <row r="289" spans="1:6" ht="15.75">
      <c r="A289" s="389" t="s">
        <v>471</v>
      </c>
      <c r="B289" s="390" t="s">
        <v>82</v>
      </c>
      <c r="C289" s="484"/>
      <c r="D289" s="392"/>
      <c r="E289" s="394"/>
      <c r="F289" s="394"/>
    </row>
    <row r="290" spans="1:6">
      <c r="A290" s="400"/>
      <c r="B290" s="1147"/>
      <c r="C290" s="1147"/>
      <c r="D290" s="1147"/>
      <c r="E290" s="1147"/>
      <c r="F290" s="1147"/>
    </row>
    <row r="291" spans="1:6">
      <c r="A291" s="407"/>
      <c r="B291" s="1148" t="s">
        <v>246</v>
      </c>
      <c r="C291" s="1148"/>
      <c r="D291" s="1148"/>
      <c r="E291" s="1148"/>
      <c r="F291" s="1148"/>
    </row>
    <row r="292" spans="1:6" ht="48.6" customHeight="1">
      <c r="A292" s="402" t="s">
        <v>98</v>
      </c>
      <c r="B292" s="1140" t="s">
        <v>1337</v>
      </c>
      <c r="C292" s="1140"/>
      <c r="D292" s="1140"/>
      <c r="E292" s="1140"/>
      <c r="F292" s="1140"/>
    </row>
    <row r="293" spans="1:6" ht="138" customHeight="1">
      <c r="A293" s="404" t="s">
        <v>100</v>
      </c>
      <c r="B293" s="1140" t="s">
        <v>472</v>
      </c>
      <c r="C293" s="1140"/>
      <c r="D293" s="1140"/>
      <c r="E293" s="1140"/>
      <c r="F293" s="1140"/>
    </row>
    <row r="294" spans="1:6">
      <c r="A294" s="402" t="s">
        <v>102</v>
      </c>
      <c r="B294" s="1140" t="s">
        <v>380</v>
      </c>
      <c r="C294" s="1140"/>
      <c r="D294" s="1140"/>
      <c r="E294" s="1140"/>
      <c r="F294" s="1140"/>
    </row>
    <row r="295" spans="1:6">
      <c r="A295" s="404" t="s">
        <v>103</v>
      </c>
      <c r="B295" s="1140" t="s">
        <v>381</v>
      </c>
      <c r="C295" s="1140"/>
      <c r="D295" s="1140"/>
      <c r="E295" s="1140"/>
      <c r="F295" s="1140"/>
    </row>
    <row r="296" spans="1:6" ht="43.9" customHeight="1">
      <c r="A296" s="404" t="s">
        <v>104</v>
      </c>
      <c r="B296" s="1140" t="s">
        <v>473</v>
      </c>
      <c r="C296" s="1140"/>
      <c r="D296" s="1140"/>
      <c r="E296" s="1140"/>
      <c r="F296" s="1140"/>
    </row>
    <row r="297" spans="1:6">
      <c r="A297" s="485"/>
      <c r="B297" s="1140"/>
      <c r="C297" s="1140"/>
      <c r="D297" s="1140"/>
      <c r="E297" s="1140"/>
      <c r="F297" s="1140"/>
    </row>
    <row r="298" spans="1:6">
      <c r="A298" s="405"/>
      <c r="B298" s="1143" t="s">
        <v>274</v>
      </c>
      <c r="C298" s="1143"/>
      <c r="D298" s="1143"/>
      <c r="E298" s="1143"/>
      <c r="F298" s="1143"/>
    </row>
    <row r="299" spans="1:6">
      <c r="A299" s="407" t="s">
        <v>275</v>
      </c>
      <c r="B299" s="1140" t="s">
        <v>386</v>
      </c>
      <c r="C299" s="1140"/>
      <c r="D299" s="1140"/>
      <c r="E299" s="1140"/>
      <c r="F299" s="1140"/>
    </row>
    <row r="300" spans="1:6">
      <c r="A300" s="407" t="s">
        <v>275</v>
      </c>
      <c r="B300" s="1140" t="s">
        <v>387</v>
      </c>
      <c r="C300" s="1140"/>
      <c r="D300" s="1140"/>
      <c r="E300" s="1140"/>
      <c r="F300" s="1140"/>
    </row>
    <row r="301" spans="1:6">
      <c r="A301" s="407" t="s">
        <v>275</v>
      </c>
      <c r="B301" s="1140" t="s">
        <v>388</v>
      </c>
      <c r="C301" s="1140"/>
      <c r="D301" s="1140"/>
      <c r="E301" s="1140"/>
      <c r="F301" s="1140"/>
    </row>
    <row r="302" spans="1:6">
      <c r="A302" s="407" t="s">
        <v>275</v>
      </c>
      <c r="B302" s="1140" t="s">
        <v>389</v>
      </c>
      <c r="C302" s="1140"/>
      <c r="D302" s="1140"/>
      <c r="E302" s="1140"/>
      <c r="F302" s="1140"/>
    </row>
    <row r="303" spans="1:6">
      <c r="A303" s="407" t="s">
        <v>275</v>
      </c>
      <c r="B303" s="1140" t="s">
        <v>390</v>
      </c>
      <c r="C303" s="1140"/>
      <c r="D303" s="1140"/>
      <c r="E303" s="1140"/>
      <c r="F303" s="1140"/>
    </row>
    <row r="304" spans="1:6">
      <c r="A304" s="407" t="s">
        <v>275</v>
      </c>
      <c r="B304" s="1140" t="s">
        <v>391</v>
      </c>
      <c r="C304" s="1140"/>
      <c r="D304" s="1140"/>
      <c r="E304" s="1140"/>
      <c r="F304" s="1140"/>
    </row>
    <row r="305" spans="1:6">
      <c r="A305" s="407" t="s">
        <v>275</v>
      </c>
      <c r="B305" s="1140" t="s">
        <v>392</v>
      </c>
      <c r="C305" s="1140"/>
      <c r="D305" s="1140"/>
      <c r="E305" s="1140"/>
      <c r="F305" s="1140"/>
    </row>
    <row r="306" spans="1:6">
      <c r="A306" s="407" t="s">
        <v>275</v>
      </c>
      <c r="B306" s="1140" t="s">
        <v>393</v>
      </c>
      <c r="C306" s="1140"/>
      <c r="D306" s="1140"/>
      <c r="E306" s="1140"/>
      <c r="F306" s="1140"/>
    </row>
    <row r="307" spans="1:6">
      <c r="A307" s="407" t="s">
        <v>275</v>
      </c>
      <c r="B307" s="1140" t="s">
        <v>394</v>
      </c>
      <c r="C307" s="1140"/>
      <c r="D307" s="1140"/>
      <c r="E307" s="1140"/>
      <c r="F307" s="1140"/>
    </row>
    <row r="308" spans="1:6">
      <c r="A308" s="407" t="s">
        <v>275</v>
      </c>
      <c r="B308" s="1140" t="s">
        <v>395</v>
      </c>
      <c r="C308" s="1140"/>
      <c r="D308" s="1140"/>
      <c r="E308" s="1140"/>
      <c r="F308" s="1140"/>
    </row>
    <row r="309" spans="1:6">
      <c r="A309" s="407" t="s">
        <v>275</v>
      </c>
      <c r="B309" s="1140" t="s">
        <v>396</v>
      </c>
      <c r="C309" s="1140"/>
      <c r="D309" s="1140"/>
      <c r="E309" s="1140"/>
      <c r="F309" s="1140"/>
    </row>
    <row r="310" spans="1:6">
      <c r="A310" s="407" t="s">
        <v>275</v>
      </c>
      <c r="B310" s="1140" t="s">
        <v>397</v>
      </c>
      <c r="C310" s="1140"/>
      <c r="D310" s="1140"/>
      <c r="E310" s="1140"/>
      <c r="F310" s="1140"/>
    </row>
    <row r="311" spans="1:6">
      <c r="A311" s="407" t="s">
        <v>275</v>
      </c>
      <c r="B311" s="1140" t="s">
        <v>398</v>
      </c>
      <c r="C311" s="1140"/>
      <c r="D311" s="1140"/>
      <c r="E311" s="1140"/>
      <c r="F311" s="1140"/>
    </row>
    <row r="312" spans="1:6">
      <c r="A312" s="407" t="s">
        <v>275</v>
      </c>
      <c r="B312" s="1140" t="s">
        <v>474</v>
      </c>
      <c r="C312" s="1140"/>
      <c r="D312" s="1140"/>
      <c r="E312" s="1140"/>
      <c r="F312" s="1140"/>
    </row>
    <row r="313" spans="1:6">
      <c r="A313" s="407" t="s">
        <v>275</v>
      </c>
      <c r="B313" s="1140" t="s">
        <v>475</v>
      </c>
      <c r="C313" s="1140"/>
      <c r="D313" s="1140"/>
      <c r="E313" s="1140"/>
      <c r="F313" s="1140"/>
    </row>
    <row r="314" spans="1:6">
      <c r="A314" s="407" t="s">
        <v>275</v>
      </c>
      <c r="B314" s="1140" t="s">
        <v>399</v>
      </c>
      <c r="C314" s="1140"/>
      <c r="D314" s="1140"/>
      <c r="E314" s="1140"/>
      <c r="F314" s="1140"/>
    </row>
    <row r="315" spans="1:6" ht="27.6" customHeight="1">
      <c r="A315" s="407" t="s">
        <v>275</v>
      </c>
      <c r="B315" s="1140" t="s">
        <v>476</v>
      </c>
      <c r="C315" s="1140"/>
      <c r="D315" s="1140"/>
      <c r="E315" s="1140"/>
      <c r="F315" s="1140"/>
    </row>
    <row r="316" spans="1:6">
      <c r="A316" s="407" t="s">
        <v>275</v>
      </c>
      <c r="B316" s="1140" t="s">
        <v>401</v>
      </c>
      <c r="C316" s="1140"/>
      <c r="D316" s="1140"/>
      <c r="E316" s="1140"/>
      <c r="F316" s="1140"/>
    </row>
    <row r="317" spans="1:6" ht="27.6" customHeight="1">
      <c r="A317" s="407" t="s">
        <v>275</v>
      </c>
      <c r="B317" s="1140" t="s">
        <v>402</v>
      </c>
      <c r="C317" s="1140"/>
      <c r="D317" s="1140"/>
      <c r="E317" s="1140"/>
      <c r="F317" s="1140"/>
    </row>
    <row r="318" spans="1:6">
      <c r="A318" s="407" t="s">
        <v>275</v>
      </c>
      <c r="B318" s="1140" t="s">
        <v>403</v>
      </c>
      <c r="C318" s="1140"/>
      <c r="D318" s="1140"/>
      <c r="E318" s="1140"/>
      <c r="F318" s="1140"/>
    </row>
    <row r="319" spans="1:6">
      <c r="A319" s="407" t="s">
        <v>275</v>
      </c>
      <c r="B319" s="1140" t="s">
        <v>477</v>
      </c>
      <c r="C319" s="1140"/>
      <c r="D319" s="1140"/>
      <c r="E319" s="1140"/>
      <c r="F319" s="1140"/>
    </row>
    <row r="320" spans="1:6">
      <c r="A320" s="407" t="s">
        <v>275</v>
      </c>
      <c r="B320" s="1140" t="s">
        <v>405</v>
      </c>
      <c r="C320" s="1140"/>
      <c r="D320" s="1140"/>
      <c r="E320" s="1140"/>
      <c r="F320" s="1140"/>
    </row>
    <row r="321" spans="1:6">
      <c r="A321" s="407" t="s">
        <v>275</v>
      </c>
      <c r="B321" s="1140" t="s">
        <v>406</v>
      </c>
      <c r="C321" s="1140"/>
      <c r="D321" s="1140"/>
      <c r="E321" s="1140"/>
      <c r="F321" s="1140"/>
    </row>
    <row r="322" spans="1:6">
      <c r="A322" s="407" t="s">
        <v>275</v>
      </c>
      <c r="B322" s="1140" t="s">
        <v>420</v>
      </c>
      <c r="C322" s="1140"/>
      <c r="D322" s="1140"/>
      <c r="E322" s="1140"/>
      <c r="F322" s="1140"/>
    </row>
    <row r="323" spans="1:6">
      <c r="A323" s="407" t="s">
        <v>275</v>
      </c>
      <c r="B323" s="1140" t="s">
        <v>408</v>
      </c>
      <c r="C323" s="1140"/>
      <c r="D323" s="1140"/>
      <c r="E323" s="1140"/>
      <c r="F323" s="1140"/>
    </row>
    <row r="324" spans="1:6">
      <c r="A324" s="455"/>
      <c r="B324" s="452"/>
      <c r="C324" s="453"/>
      <c r="D324" s="453"/>
      <c r="E324" s="454"/>
      <c r="F324" s="453"/>
    </row>
    <row r="325" spans="1:6">
      <c r="A325" s="453"/>
      <c r="B325" s="452"/>
      <c r="C325" s="453"/>
      <c r="D325" s="453"/>
      <c r="E325" s="454"/>
      <c r="F325" s="453"/>
    </row>
    <row r="326" spans="1:6" ht="153">
      <c r="A326" s="408" t="s">
        <v>975</v>
      </c>
      <c r="B326" s="414" t="s">
        <v>1174</v>
      </c>
      <c r="C326" s="410"/>
      <c r="D326" s="411"/>
      <c r="E326" s="477"/>
      <c r="F326" s="411"/>
    </row>
    <row r="327" spans="1:6">
      <c r="A327" s="486"/>
      <c r="B327" s="414" t="s">
        <v>478</v>
      </c>
      <c r="C327" s="410"/>
      <c r="D327" s="411"/>
      <c r="E327" s="477"/>
      <c r="F327" s="411"/>
    </row>
    <row r="328" spans="1:6">
      <c r="A328" s="486"/>
      <c r="B328" s="414"/>
      <c r="C328" s="410"/>
      <c r="D328" s="411"/>
      <c r="E328" s="477"/>
      <c r="F328" s="411"/>
    </row>
    <row r="329" spans="1:6">
      <c r="A329" s="487"/>
      <c r="B329" s="416" t="s">
        <v>479</v>
      </c>
      <c r="C329" s="417" t="s">
        <v>139</v>
      </c>
      <c r="D329" s="418">
        <v>169</v>
      </c>
      <c r="E329" s="419"/>
      <c r="F329" s="420">
        <f>D329*$E329</f>
        <v>0</v>
      </c>
    </row>
    <row r="330" spans="1:6">
      <c r="A330" s="421"/>
      <c r="B330" s="422"/>
      <c r="C330" s="423"/>
      <c r="D330" s="424"/>
      <c r="E330" s="488"/>
      <c r="F330" s="426"/>
    </row>
    <row r="331" spans="1:6">
      <c r="A331" s="421"/>
      <c r="B331" s="422"/>
      <c r="C331" s="423"/>
      <c r="D331" s="424"/>
      <c r="E331" s="488"/>
      <c r="F331" s="426"/>
    </row>
    <row r="332" spans="1:6" ht="89.25">
      <c r="A332" s="408" t="s">
        <v>976</v>
      </c>
      <c r="B332" s="414" t="s">
        <v>1173</v>
      </c>
      <c r="C332" s="410"/>
      <c r="D332" s="411"/>
      <c r="E332" s="477"/>
      <c r="F332" s="411"/>
    </row>
    <row r="333" spans="1:6">
      <c r="A333" s="408"/>
      <c r="B333" s="414"/>
      <c r="C333" s="410"/>
      <c r="D333" s="411"/>
      <c r="E333" s="477"/>
      <c r="F333" s="411"/>
    </row>
    <row r="334" spans="1:6">
      <c r="A334" s="487"/>
      <c r="B334" s="416" t="s">
        <v>480</v>
      </c>
      <c r="C334" s="417" t="s">
        <v>139</v>
      </c>
      <c r="D334" s="418">
        <v>249</v>
      </c>
      <c r="E334" s="419"/>
      <c r="F334" s="420">
        <f>D334*$E334</f>
        <v>0</v>
      </c>
    </row>
    <row r="335" spans="1:6">
      <c r="A335" s="421"/>
      <c r="B335" s="422"/>
      <c r="C335" s="423"/>
      <c r="D335" s="424"/>
      <c r="E335" s="425"/>
      <c r="F335" s="426"/>
    </row>
    <row r="336" spans="1:6">
      <c r="A336" s="421"/>
      <c r="B336" s="422"/>
      <c r="C336" s="423"/>
      <c r="D336" s="424"/>
      <c r="E336" s="425"/>
      <c r="F336" s="426"/>
    </row>
    <row r="337" spans="1:6" ht="204">
      <c r="A337" s="408" t="s">
        <v>977</v>
      </c>
      <c r="B337" s="414" t="s">
        <v>481</v>
      </c>
      <c r="C337" s="410"/>
      <c r="D337" s="411"/>
      <c r="E337" s="477"/>
      <c r="F337" s="411"/>
    </row>
    <row r="338" spans="1:6">
      <c r="A338" s="486"/>
      <c r="B338" s="414"/>
      <c r="C338" s="410"/>
      <c r="D338" s="411"/>
      <c r="E338" s="477"/>
      <c r="F338" s="411"/>
    </row>
    <row r="339" spans="1:6">
      <c r="A339" s="487"/>
      <c r="B339" s="416" t="s">
        <v>482</v>
      </c>
      <c r="C339" s="417" t="s">
        <v>139</v>
      </c>
      <c r="D339" s="418">
        <v>174</v>
      </c>
      <c r="E339" s="419"/>
      <c r="F339" s="420">
        <f>D339*$E339</f>
        <v>0</v>
      </c>
    </row>
    <row r="340" spans="1:6" ht="8.25" customHeight="1">
      <c r="A340" s="486"/>
      <c r="B340" s="414"/>
      <c r="C340" s="410"/>
      <c r="D340" s="411"/>
      <c r="E340" s="477"/>
      <c r="F340" s="411"/>
    </row>
    <row r="341" spans="1:6">
      <c r="A341" s="487"/>
      <c r="B341" s="416" t="s">
        <v>483</v>
      </c>
      <c r="C341" s="417" t="s">
        <v>139</v>
      </c>
      <c r="D341" s="418">
        <v>21</v>
      </c>
      <c r="E341" s="419"/>
      <c r="F341" s="420">
        <f>D341*$E341</f>
        <v>0</v>
      </c>
    </row>
    <row r="342" spans="1:6">
      <c r="A342" s="421"/>
      <c r="B342" s="422"/>
      <c r="C342" s="423"/>
      <c r="D342" s="424"/>
      <c r="E342" s="425"/>
      <c r="F342" s="426"/>
    </row>
    <row r="343" spans="1:6">
      <c r="A343" s="421"/>
      <c r="B343" s="422"/>
      <c r="C343" s="423"/>
      <c r="D343" s="424"/>
      <c r="E343" s="425"/>
      <c r="F343" s="426"/>
    </row>
    <row r="344" spans="1:6" ht="165.75">
      <c r="A344" s="408" t="s">
        <v>978</v>
      </c>
      <c r="B344" s="414" t="s">
        <v>484</v>
      </c>
      <c r="C344" s="410"/>
      <c r="D344" s="411"/>
      <c r="E344" s="477"/>
      <c r="F344" s="411"/>
    </row>
    <row r="345" spans="1:6">
      <c r="A345" s="486"/>
      <c r="B345" s="414"/>
      <c r="C345" s="410"/>
      <c r="D345" s="411"/>
      <c r="E345" s="477"/>
      <c r="F345" s="411"/>
    </row>
    <row r="346" spans="1:6">
      <c r="A346" s="487"/>
      <c r="B346" s="416" t="s">
        <v>485</v>
      </c>
      <c r="C346" s="417" t="s">
        <v>120</v>
      </c>
      <c r="D346" s="418">
        <v>16</v>
      </c>
      <c r="E346" s="419"/>
      <c r="F346" s="420">
        <f>D346*$E346</f>
        <v>0</v>
      </c>
    </row>
    <row r="347" spans="1:6">
      <c r="A347" s="486"/>
      <c r="B347" s="414"/>
      <c r="C347" s="410"/>
      <c r="D347" s="411"/>
      <c r="E347" s="477"/>
      <c r="F347" s="411"/>
    </row>
    <row r="348" spans="1:6">
      <c r="A348" s="487"/>
      <c r="B348" s="416" t="s">
        <v>486</v>
      </c>
      <c r="C348" s="417" t="s">
        <v>120</v>
      </c>
      <c r="D348" s="418">
        <v>1</v>
      </c>
      <c r="E348" s="419"/>
      <c r="F348" s="420">
        <f>D348*$E348</f>
        <v>0</v>
      </c>
    </row>
    <row r="349" spans="1:6">
      <c r="A349" s="421"/>
      <c r="B349" s="422"/>
      <c r="C349" s="423"/>
      <c r="D349" s="424"/>
      <c r="E349" s="425"/>
      <c r="F349" s="426"/>
    </row>
    <row r="350" spans="1:6">
      <c r="A350" s="421"/>
      <c r="B350" s="422"/>
      <c r="C350" s="423"/>
      <c r="D350" s="424"/>
      <c r="E350" s="425"/>
      <c r="F350" s="426"/>
    </row>
    <row r="351" spans="1:6" ht="140.25">
      <c r="A351" s="408" t="s">
        <v>979</v>
      </c>
      <c r="B351" s="414" t="s">
        <v>487</v>
      </c>
      <c r="C351" s="410"/>
      <c r="D351" s="411"/>
      <c r="E351" s="477"/>
      <c r="F351" s="411"/>
    </row>
    <row r="352" spans="1:6">
      <c r="A352" s="408"/>
      <c r="B352" s="414"/>
      <c r="C352" s="410"/>
      <c r="D352" s="411"/>
      <c r="E352" s="477"/>
      <c r="F352" s="411"/>
    </row>
    <row r="353" spans="1:6">
      <c r="A353" s="487"/>
      <c r="B353" s="416" t="s">
        <v>488</v>
      </c>
      <c r="C353" s="417" t="s">
        <v>139</v>
      </c>
      <c r="D353" s="418">
        <v>597</v>
      </c>
      <c r="E353" s="419"/>
      <c r="F353" s="420">
        <f>D353*$E353</f>
        <v>0</v>
      </c>
    </row>
    <row r="354" spans="1:6">
      <c r="A354" s="421"/>
      <c r="B354" s="422"/>
      <c r="C354" s="423"/>
      <c r="D354" s="424"/>
      <c r="E354" s="425"/>
      <c r="F354" s="426"/>
    </row>
    <row r="355" spans="1:6">
      <c r="A355" s="421"/>
      <c r="B355" s="422"/>
      <c r="C355" s="423"/>
      <c r="D355" s="424"/>
      <c r="E355" s="425"/>
      <c r="F355" s="426"/>
    </row>
    <row r="356" spans="1:6" ht="140.25">
      <c r="A356" s="408" t="s">
        <v>980</v>
      </c>
      <c r="B356" s="414" t="s">
        <v>487</v>
      </c>
      <c r="C356" s="410"/>
      <c r="D356" s="411"/>
      <c r="E356" s="477"/>
      <c r="F356" s="411"/>
    </row>
    <row r="357" spans="1:6">
      <c r="A357" s="408"/>
      <c r="B357" s="414"/>
      <c r="C357" s="410"/>
      <c r="D357" s="411"/>
      <c r="E357" s="477"/>
      <c r="F357" s="411"/>
    </row>
    <row r="358" spans="1:6">
      <c r="A358" s="487"/>
      <c r="B358" s="416" t="s">
        <v>489</v>
      </c>
      <c r="C358" s="417" t="s">
        <v>139</v>
      </c>
      <c r="D358" s="418">
        <v>403</v>
      </c>
      <c r="E358" s="419"/>
      <c r="F358" s="420">
        <f>D358*$E358</f>
        <v>0</v>
      </c>
    </row>
    <row r="359" spans="1:6">
      <c r="A359" s="421"/>
      <c r="B359" s="422"/>
      <c r="C359" s="423"/>
      <c r="D359" s="424"/>
      <c r="E359" s="425"/>
      <c r="F359" s="426"/>
    </row>
    <row r="360" spans="1:6">
      <c r="A360" s="421"/>
      <c r="B360" s="422"/>
      <c r="C360" s="423"/>
      <c r="D360" s="424"/>
      <c r="E360" s="425"/>
      <c r="F360" s="426"/>
    </row>
    <row r="361" spans="1:6" ht="102">
      <c r="A361" s="408" t="s">
        <v>981</v>
      </c>
      <c r="B361" s="414" t="s">
        <v>805</v>
      </c>
      <c r="C361" s="410"/>
      <c r="D361" s="411"/>
      <c r="E361" s="477"/>
      <c r="F361" s="411"/>
    </row>
    <row r="362" spans="1:6">
      <c r="A362" s="408"/>
      <c r="B362" s="414"/>
      <c r="C362" s="410"/>
      <c r="D362" s="411"/>
      <c r="E362" s="477"/>
      <c r="F362" s="411"/>
    </row>
    <row r="363" spans="1:6">
      <c r="A363" s="487"/>
      <c r="B363" s="416" t="s">
        <v>821</v>
      </c>
      <c r="C363" s="417" t="s">
        <v>139</v>
      </c>
      <c r="D363" s="418">
        <v>72</v>
      </c>
      <c r="E363" s="419"/>
      <c r="F363" s="420">
        <f>D363*$E363</f>
        <v>0</v>
      </c>
    </row>
    <row r="364" spans="1:6">
      <c r="A364" s="421"/>
      <c r="B364" s="422"/>
      <c r="C364" s="423"/>
      <c r="D364" s="424"/>
      <c r="E364" s="425"/>
      <c r="F364" s="426"/>
    </row>
    <row r="365" spans="1:6">
      <c r="A365" s="421"/>
      <c r="B365" s="422"/>
      <c r="C365" s="423"/>
      <c r="D365" s="424"/>
      <c r="E365" s="425"/>
      <c r="F365" s="426"/>
    </row>
    <row r="366" spans="1:6" ht="89.25">
      <c r="A366" s="408" t="s">
        <v>982</v>
      </c>
      <c r="B366" s="414" t="s">
        <v>490</v>
      </c>
      <c r="C366" s="410"/>
      <c r="D366" s="411"/>
      <c r="E366" s="477"/>
      <c r="F366" s="411"/>
    </row>
    <row r="367" spans="1:6" ht="25.5">
      <c r="A367" s="408"/>
      <c r="B367" s="414" t="s">
        <v>491</v>
      </c>
      <c r="C367" s="410"/>
      <c r="D367" s="411"/>
      <c r="E367" s="477"/>
      <c r="F367" s="411"/>
    </row>
    <row r="368" spans="1:6">
      <c r="A368" s="487"/>
      <c r="B368" s="416" t="s">
        <v>492</v>
      </c>
      <c r="C368" s="417" t="s">
        <v>139</v>
      </c>
      <c r="D368" s="418">
        <v>79</v>
      </c>
      <c r="E368" s="419"/>
      <c r="F368" s="420">
        <f>D368*$E368</f>
        <v>0</v>
      </c>
    </row>
    <row r="369" spans="1:6">
      <c r="A369" s="421"/>
      <c r="B369" s="422"/>
      <c r="C369" s="423"/>
      <c r="D369" s="424"/>
      <c r="E369" s="425"/>
      <c r="F369" s="426"/>
    </row>
    <row r="370" spans="1:6">
      <c r="A370" s="421"/>
      <c r="B370" s="422"/>
      <c r="C370" s="423"/>
      <c r="D370" s="424"/>
      <c r="E370" s="425"/>
      <c r="F370" s="426"/>
    </row>
    <row r="371" spans="1:6" ht="89.25">
      <c r="A371" s="408" t="s">
        <v>983</v>
      </c>
      <c r="B371" s="414" t="s">
        <v>493</v>
      </c>
      <c r="C371" s="410"/>
      <c r="D371" s="411"/>
      <c r="E371" s="477"/>
      <c r="F371" s="411"/>
    </row>
    <row r="372" spans="1:6">
      <c r="A372" s="408"/>
      <c r="B372" s="414"/>
      <c r="C372" s="410"/>
      <c r="D372" s="411"/>
      <c r="E372" s="477"/>
      <c r="F372" s="411"/>
    </row>
    <row r="373" spans="1:6">
      <c r="A373" s="487"/>
      <c r="B373" s="416" t="s">
        <v>494</v>
      </c>
      <c r="C373" s="417" t="s">
        <v>139</v>
      </c>
      <c r="D373" s="418">
        <v>152</v>
      </c>
      <c r="E373" s="419"/>
      <c r="F373" s="420">
        <f>D373*$E373</f>
        <v>0</v>
      </c>
    </row>
    <row r="374" spans="1:6">
      <c r="A374" s="421"/>
      <c r="B374" s="422"/>
      <c r="C374" s="423"/>
      <c r="D374" s="424"/>
      <c r="E374" s="425"/>
      <c r="F374" s="426"/>
    </row>
    <row r="375" spans="1:6">
      <c r="A375" s="421"/>
      <c r="B375" s="422"/>
      <c r="C375" s="423"/>
      <c r="D375" s="424"/>
      <c r="E375" s="425"/>
      <c r="F375" s="426"/>
    </row>
    <row r="376" spans="1:6" ht="38.25">
      <c r="A376" s="408" t="s">
        <v>984</v>
      </c>
      <c r="B376" s="414" t="s">
        <v>495</v>
      </c>
      <c r="C376" s="410"/>
      <c r="D376" s="411"/>
      <c r="E376" s="477"/>
      <c r="F376" s="411"/>
    </row>
    <row r="377" spans="1:6">
      <c r="A377" s="408"/>
      <c r="B377" s="414"/>
      <c r="C377" s="410"/>
      <c r="D377" s="411"/>
      <c r="E377" s="477"/>
      <c r="F377" s="411"/>
    </row>
    <row r="378" spans="1:6">
      <c r="A378" s="487"/>
      <c r="B378" s="416" t="s">
        <v>496</v>
      </c>
      <c r="C378" s="417" t="s">
        <v>145</v>
      </c>
      <c r="D378" s="418">
        <v>17</v>
      </c>
      <c r="E378" s="419"/>
      <c r="F378" s="420">
        <f>D378*$E378</f>
        <v>0</v>
      </c>
    </row>
    <row r="379" spans="1:6">
      <c r="A379" s="421"/>
      <c r="B379" s="422"/>
      <c r="C379" s="410"/>
      <c r="D379" s="489"/>
      <c r="E379" s="490"/>
      <c r="F379" s="491"/>
    </row>
    <row r="380" spans="1:6">
      <c r="A380" s="421"/>
      <c r="B380" s="422"/>
      <c r="C380" s="410"/>
      <c r="D380" s="489"/>
      <c r="E380" s="490"/>
      <c r="F380" s="491"/>
    </row>
    <row r="381" spans="1:6" ht="63.75">
      <c r="A381" s="408" t="s">
        <v>985</v>
      </c>
      <c r="B381" s="414" t="s">
        <v>1212</v>
      </c>
      <c r="C381" s="410"/>
      <c r="D381" s="411"/>
      <c r="E381" s="477"/>
      <c r="F381" s="411"/>
    </row>
    <row r="382" spans="1:6">
      <c r="A382" s="421"/>
      <c r="B382" s="422"/>
      <c r="C382" s="410"/>
      <c r="D382" s="489"/>
      <c r="E382" s="490"/>
      <c r="F382" s="491"/>
    </row>
    <row r="383" spans="1:6">
      <c r="A383" s="487"/>
      <c r="B383" s="416" t="s">
        <v>497</v>
      </c>
      <c r="C383" s="417" t="s">
        <v>498</v>
      </c>
      <c r="D383" s="418">
        <v>48</v>
      </c>
      <c r="E383" s="419"/>
      <c r="F383" s="420">
        <f>D383*$E383</f>
        <v>0</v>
      </c>
    </row>
    <row r="384" spans="1:6">
      <c r="A384" s="421"/>
      <c r="B384" s="422"/>
      <c r="C384" s="410"/>
      <c r="D384" s="489"/>
      <c r="E384" s="490"/>
      <c r="F384" s="491"/>
    </row>
    <row r="385" spans="1:6" ht="15.75" thickBot="1">
      <c r="A385" s="427">
        <v>4</v>
      </c>
      <c r="B385" s="459" t="s">
        <v>499</v>
      </c>
      <c r="C385" s="429"/>
      <c r="D385" s="430"/>
      <c r="E385" s="492"/>
      <c r="F385" s="432">
        <f>SUM(F326:F384)</f>
        <v>0</v>
      </c>
    </row>
    <row r="386" spans="1:6">
      <c r="A386" s="493"/>
      <c r="B386" s="494"/>
      <c r="C386" s="495"/>
      <c r="D386" s="493"/>
      <c r="E386" s="496"/>
      <c r="F386" s="493"/>
    </row>
    <row r="387" spans="1:6">
      <c r="A387" s="433"/>
      <c r="B387" s="434"/>
      <c r="C387" s="435"/>
      <c r="D387" s="433"/>
      <c r="E387" s="461"/>
      <c r="F387" s="433"/>
    </row>
    <row r="388" spans="1:6">
      <c r="A388" s="380"/>
      <c r="B388" s="381"/>
      <c r="C388" s="382"/>
      <c r="D388" s="497"/>
      <c r="E388" s="385"/>
      <c r="F388" s="385"/>
    </row>
    <row r="389" spans="1:6" ht="15.75">
      <c r="A389" s="389" t="s">
        <v>500</v>
      </c>
      <c r="B389" s="390" t="s">
        <v>83</v>
      </c>
      <c r="C389" s="391"/>
      <c r="D389" s="498"/>
      <c r="E389" s="394"/>
      <c r="F389" s="394"/>
    </row>
    <row r="390" spans="1:6">
      <c r="A390" s="395"/>
      <c r="B390" s="396"/>
      <c r="C390" s="397"/>
      <c r="D390" s="499"/>
      <c r="E390" s="385"/>
      <c r="F390" s="385"/>
    </row>
    <row r="391" spans="1:6">
      <c r="A391" s="500"/>
      <c r="B391" s="1140" t="s">
        <v>501</v>
      </c>
      <c r="C391" s="1140"/>
      <c r="D391" s="1140"/>
      <c r="E391" s="1140"/>
      <c r="F391" s="1140"/>
    </row>
    <row r="392" spans="1:6">
      <c r="A392" s="381"/>
      <c r="B392" s="1140" t="s">
        <v>502</v>
      </c>
      <c r="C392" s="1140"/>
      <c r="D392" s="1140"/>
      <c r="E392" s="1140"/>
      <c r="F392" s="1140"/>
    </row>
    <row r="393" spans="1:6">
      <c r="A393" s="381"/>
      <c r="B393" s="1140" t="s">
        <v>503</v>
      </c>
      <c r="C393" s="1140"/>
      <c r="D393" s="1140"/>
      <c r="E393" s="1140"/>
      <c r="F393" s="1140"/>
    </row>
    <row r="394" spans="1:6">
      <c r="A394" s="398"/>
      <c r="B394" s="1140" t="s">
        <v>246</v>
      </c>
      <c r="C394" s="1140"/>
      <c r="D394" s="1140"/>
      <c r="E394" s="1140"/>
      <c r="F394" s="1140"/>
    </row>
    <row r="395" spans="1:6">
      <c r="A395" s="405"/>
      <c r="B395" s="1140" t="s">
        <v>274</v>
      </c>
      <c r="C395" s="1140"/>
      <c r="D395" s="1140"/>
      <c r="E395" s="1140"/>
      <c r="F395" s="1140"/>
    </row>
    <row r="396" spans="1:6">
      <c r="A396" s="407" t="s">
        <v>275</v>
      </c>
      <c r="B396" s="1140" t="s">
        <v>386</v>
      </c>
      <c r="C396" s="1140"/>
      <c r="D396" s="1140"/>
      <c r="E396" s="1140"/>
      <c r="F396" s="1140"/>
    </row>
    <row r="397" spans="1:6">
      <c r="A397" s="407" t="s">
        <v>275</v>
      </c>
      <c r="B397" s="1140" t="s">
        <v>387</v>
      </c>
      <c r="C397" s="1140"/>
      <c r="D397" s="1140"/>
      <c r="E397" s="1140"/>
      <c r="F397" s="1140"/>
    </row>
    <row r="398" spans="1:6">
      <c r="A398" s="407" t="s">
        <v>275</v>
      </c>
      <c r="B398" s="1140" t="s">
        <v>388</v>
      </c>
      <c r="C398" s="1140"/>
      <c r="D398" s="1140"/>
      <c r="E398" s="1140"/>
      <c r="F398" s="1140"/>
    </row>
    <row r="399" spans="1:6">
      <c r="A399" s="407" t="s">
        <v>275</v>
      </c>
      <c r="B399" s="1140" t="s">
        <v>389</v>
      </c>
      <c r="C399" s="1140"/>
      <c r="D399" s="1140"/>
      <c r="E399" s="1140"/>
      <c r="F399" s="1140"/>
    </row>
    <row r="400" spans="1:6">
      <c r="A400" s="407" t="s">
        <v>275</v>
      </c>
      <c r="B400" s="1140" t="s">
        <v>390</v>
      </c>
      <c r="C400" s="1140"/>
      <c r="D400" s="1140"/>
      <c r="E400" s="1140"/>
      <c r="F400" s="1140"/>
    </row>
    <row r="401" spans="1:6">
      <c r="A401" s="407" t="s">
        <v>275</v>
      </c>
      <c r="B401" s="1140" t="s">
        <v>391</v>
      </c>
      <c r="C401" s="1140"/>
      <c r="D401" s="1140"/>
      <c r="E401" s="1140"/>
      <c r="F401" s="1140"/>
    </row>
    <row r="402" spans="1:6">
      <c r="A402" s="407" t="s">
        <v>275</v>
      </c>
      <c r="B402" s="1140" t="s">
        <v>392</v>
      </c>
      <c r="C402" s="1140"/>
      <c r="D402" s="1140"/>
      <c r="E402" s="1140"/>
      <c r="F402" s="1140"/>
    </row>
    <row r="403" spans="1:6">
      <c r="A403" s="407" t="s">
        <v>275</v>
      </c>
      <c r="B403" s="1140" t="s">
        <v>393</v>
      </c>
      <c r="C403" s="1140"/>
      <c r="D403" s="1140"/>
      <c r="E403" s="1140"/>
      <c r="F403" s="1140"/>
    </row>
    <row r="404" spans="1:6">
      <c r="A404" s="407" t="s">
        <v>275</v>
      </c>
      <c r="B404" s="1140" t="s">
        <v>394</v>
      </c>
      <c r="C404" s="1140"/>
      <c r="D404" s="1140"/>
      <c r="E404" s="1140"/>
      <c r="F404" s="1140"/>
    </row>
    <row r="405" spans="1:6">
      <c r="A405" s="407" t="s">
        <v>275</v>
      </c>
      <c r="B405" s="1140" t="s">
        <v>395</v>
      </c>
      <c r="C405" s="1140"/>
      <c r="D405" s="1140"/>
      <c r="E405" s="1140"/>
      <c r="F405" s="1140"/>
    </row>
    <row r="406" spans="1:6">
      <c r="A406" s="407" t="s">
        <v>275</v>
      </c>
      <c r="B406" s="1140" t="s">
        <v>396</v>
      </c>
      <c r="C406" s="1140"/>
      <c r="D406" s="1140"/>
      <c r="E406" s="1140"/>
      <c r="F406" s="1140"/>
    </row>
    <row r="407" spans="1:6">
      <c r="A407" s="407" t="s">
        <v>275</v>
      </c>
      <c r="B407" s="1140" t="s">
        <v>397</v>
      </c>
      <c r="C407" s="1140"/>
      <c r="D407" s="1140"/>
      <c r="E407" s="1140"/>
      <c r="F407" s="1140"/>
    </row>
    <row r="408" spans="1:6">
      <c r="A408" s="407" t="s">
        <v>275</v>
      </c>
      <c r="B408" s="1140" t="s">
        <v>398</v>
      </c>
      <c r="C408" s="1140"/>
      <c r="D408" s="1140"/>
      <c r="E408" s="1140"/>
      <c r="F408" s="1140"/>
    </row>
    <row r="409" spans="1:6">
      <c r="A409" s="407" t="s">
        <v>275</v>
      </c>
      <c r="B409" s="1140" t="s">
        <v>399</v>
      </c>
      <c r="C409" s="1140"/>
      <c r="D409" s="1140"/>
      <c r="E409" s="1140"/>
      <c r="F409" s="1140"/>
    </row>
    <row r="410" spans="1:6">
      <c r="A410" s="407" t="s">
        <v>275</v>
      </c>
      <c r="B410" s="1140" t="s">
        <v>504</v>
      </c>
      <c r="C410" s="1140"/>
      <c r="D410" s="1140"/>
      <c r="E410" s="1140"/>
      <c r="F410" s="1140"/>
    </row>
    <row r="411" spans="1:6">
      <c r="A411" s="407" t="s">
        <v>275</v>
      </c>
      <c r="B411" s="1140" t="s">
        <v>401</v>
      </c>
      <c r="C411" s="1140"/>
      <c r="D411" s="1140"/>
      <c r="E411" s="1140"/>
      <c r="F411" s="1140"/>
    </row>
    <row r="412" spans="1:6">
      <c r="A412" s="407" t="s">
        <v>275</v>
      </c>
      <c r="B412" s="1140" t="s">
        <v>402</v>
      </c>
      <c r="C412" s="1140"/>
      <c r="D412" s="1140"/>
      <c r="E412" s="1140"/>
      <c r="F412" s="1140"/>
    </row>
    <row r="413" spans="1:6">
      <c r="A413" s="407" t="s">
        <v>275</v>
      </c>
      <c r="B413" s="1140" t="s">
        <v>403</v>
      </c>
      <c r="C413" s="1140"/>
      <c r="D413" s="1140"/>
      <c r="E413" s="1140"/>
      <c r="F413" s="1140"/>
    </row>
    <row r="414" spans="1:6">
      <c r="A414" s="407" t="s">
        <v>275</v>
      </c>
      <c r="B414" s="1140" t="s">
        <v>477</v>
      </c>
      <c r="C414" s="1140"/>
      <c r="D414" s="1140"/>
      <c r="E414" s="1140"/>
      <c r="F414" s="1140"/>
    </row>
    <row r="415" spans="1:6">
      <c r="A415" s="407" t="s">
        <v>275</v>
      </c>
      <c r="B415" s="1140" t="s">
        <v>405</v>
      </c>
      <c r="C415" s="1140"/>
      <c r="D415" s="1140"/>
      <c r="E415" s="1140"/>
      <c r="F415" s="1140"/>
    </row>
    <row r="416" spans="1:6">
      <c r="A416" s="407" t="s">
        <v>275</v>
      </c>
      <c r="B416" s="1140" t="s">
        <v>406</v>
      </c>
      <c r="C416" s="1140"/>
      <c r="D416" s="1140"/>
      <c r="E416" s="1140"/>
      <c r="F416" s="1140"/>
    </row>
    <row r="417" spans="1:6">
      <c r="A417" s="407" t="s">
        <v>275</v>
      </c>
      <c r="B417" s="1140" t="s">
        <v>420</v>
      </c>
      <c r="C417" s="1140"/>
      <c r="D417" s="1140"/>
      <c r="E417" s="1140"/>
      <c r="F417" s="1140"/>
    </row>
    <row r="418" spans="1:6">
      <c r="A418" s="407" t="s">
        <v>275</v>
      </c>
      <c r="B418" s="1140" t="s">
        <v>408</v>
      </c>
      <c r="C418" s="1140"/>
      <c r="D418" s="1140"/>
      <c r="E418" s="1140"/>
      <c r="F418" s="1140"/>
    </row>
    <row r="419" spans="1:6">
      <c r="A419" s="469"/>
      <c r="B419" s="1142"/>
      <c r="C419" s="1142"/>
      <c r="D419" s="1142"/>
      <c r="E419" s="1142"/>
      <c r="F419" s="1142"/>
    </row>
    <row r="420" spans="1:6">
      <c r="A420" s="501"/>
      <c r="B420" s="422"/>
      <c r="C420" s="423"/>
      <c r="D420" s="424"/>
      <c r="E420" s="425"/>
      <c r="F420" s="426"/>
    </row>
    <row r="421" spans="1:6" ht="257.25">
      <c r="A421" s="458" t="s">
        <v>986</v>
      </c>
      <c r="B421" s="414" t="s">
        <v>1367</v>
      </c>
      <c r="C421" s="410"/>
      <c r="D421" s="411"/>
      <c r="E421" s="477"/>
      <c r="F421" s="411"/>
    </row>
    <row r="422" spans="1:6">
      <c r="A422" s="502"/>
      <c r="B422" s="414"/>
      <c r="C422" s="410"/>
      <c r="D422" s="411"/>
      <c r="E422" s="477"/>
      <c r="F422" s="411"/>
    </row>
    <row r="423" spans="1:6">
      <c r="A423" s="487"/>
      <c r="B423" s="416" t="s">
        <v>1362</v>
      </c>
      <c r="C423" s="417" t="s">
        <v>139</v>
      </c>
      <c r="D423" s="418">
        <v>371</v>
      </c>
      <c r="E423" s="419"/>
      <c r="F423" s="420">
        <f>D423*$E423</f>
        <v>0</v>
      </c>
    </row>
    <row r="424" spans="1:6">
      <c r="A424" s="421"/>
      <c r="B424" s="422"/>
      <c r="C424" s="423"/>
      <c r="D424" s="424"/>
      <c r="E424" s="425"/>
      <c r="F424" s="426"/>
    </row>
    <row r="425" spans="1:6">
      <c r="A425" s="421"/>
      <c r="B425" s="422"/>
      <c r="C425" s="423"/>
      <c r="D425" s="424"/>
      <c r="E425" s="425"/>
      <c r="F425" s="426"/>
    </row>
    <row r="426" spans="1:6" ht="244.5">
      <c r="A426" s="458" t="s">
        <v>987</v>
      </c>
      <c r="B426" s="414" t="s">
        <v>1363</v>
      </c>
      <c r="C426" s="410"/>
      <c r="D426" s="411"/>
      <c r="E426" s="477"/>
      <c r="F426" s="411"/>
    </row>
    <row r="427" spans="1:6">
      <c r="A427" s="502"/>
      <c r="B427" s="414"/>
      <c r="C427" s="410"/>
      <c r="D427" s="411"/>
      <c r="E427" s="477"/>
      <c r="F427" s="411"/>
    </row>
    <row r="428" spans="1:6">
      <c r="A428" s="487"/>
      <c r="B428" s="416" t="s">
        <v>1364</v>
      </c>
      <c r="C428" s="417" t="s">
        <v>139</v>
      </c>
      <c r="D428" s="418">
        <v>880</v>
      </c>
      <c r="E428" s="419"/>
      <c r="F428" s="420">
        <f>D428*$E428</f>
        <v>0</v>
      </c>
    </row>
    <row r="429" spans="1:6">
      <c r="A429" s="421"/>
      <c r="B429" s="422"/>
      <c r="C429" s="423"/>
      <c r="D429" s="424"/>
      <c r="E429" s="425"/>
      <c r="F429" s="426"/>
    </row>
    <row r="430" spans="1:6">
      <c r="A430" s="421"/>
      <c r="B430" s="422"/>
      <c r="C430" s="423"/>
      <c r="D430" s="424"/>
      <c r="E430" s="425"/>
      <c r="F430" s="426"/>
    </row>
    <row r="431" spans="1:6" ht="257.25">
      <c r="A431" s="458" t="s">
        <v>988</v>
      </c>
      <c r="B431" s="414" t="s">
        <v>1368</v>
      </c>
      <c r="C431" s="410"/>
      <c r="D431" s="411"/>
      <c r="E431" s="477"/>
      <c r="F431" s="411"/>
    </row>
    <row r="432" spans="1:6">
      <c r="A432" s="502"/>
      <c r="B432" s="414"/>
      <c r="C432" s="410"/>
      <c r="D432" s="411"/>
      <c r="E432" s="477"/>
      <c r="F432" s="411"/>
    </row>
    <row r="433" spans="1:6">
      <c r="A433" s="487"/>
      <c r="B433" s="416" t="s">
        <v>1366</v>
      </c>
      <c r="C433" s="417" t="s">
        <v>139</v>
      </c>
      <c r="D433" s="418">
        <v>57</v>
      </c>
      <c r="E433" s="419"/>
      <c r="F433" s="420">
        <f>D433*$E433</f>
        <v>0</v>
      </c>
    </row>
    <row r="434" spans="1:6">
      <c r="A434" s="421"/>
      <c r="B434" s="422"/>
      <c r="C434" s="423"/>
      <c r="D434" s="424"/>
      <c r="E434" s="425"/>
      <c r="F434" s="426"/>
    </row>
    <row r="435" spans="1:6">
      <c r="A435" s="421"/>
      <c r="B435" s="422"/>
      <c r="C435" s="423"/>
      <c r="D435" s="424"/>
      <c r="E435" s="425"/>
      <c r="F435" s="426"/>
    </row>
    <row r="436" spans="1:6" ht="282.75">
      <c r="A436" s="458" t="s">
        <v>989</v>
      </c>
      <c r="B436" s="414" t="s">
        <v>1369</v>
      </c>
      <c r="C436" s="410"/>
      <c r="D436" s="411"/>
      <c r="E436" s="477"/>
      <c r="F436" s="411"/>
    </row>
    <row r="437" spans="1:6">
      <c r="A437" s="502"/>
      <c r="B437" s="414"/>
      <c r="C437" s="410"/>
      <c r="D437" s="411"/>
      <c r="E437" s="477"/>
      <c r="F437" s="411"/>
    </row>
    <row r="438" spans="1:6">
      <c r="A438" s="487"/>
      <c r="B438" s="416" t="s">
        <v>1365</v>
      </c>
      <c r="C438" s="417" t="s">
        <v>301</v>
      </c>
      <c r="D438" s="418">
        <v>7</v>
      </c>
      <c r="E438" s="419"/>
      <c r="F438" s="420">
        <f>D438*$E438</f>
        <v>0</v>
      </c>
    </row>
    <row r="439" spans="1:6">
      <c r="A439" s="421"/>
      <c r="B439" s="422"/>
      <c r="C439" s="423"/>
      <c r="D439" s="424"/>
      <c r="E439" s="425"/>
      <c r="F439" s="426"/>
    </row>
    <row r="440" spans="1:6">
      <c r="A440" s="421"/>
      <c r="B440" s="422"/>
      <c r="C440" s="423"/>
      <c r="D440" s="424"/>
      <c r="E440" s="425"/>
      <c r="F440" s="426"/>
    </row>
    <row r="441" spans="1:6" ht="372">
      <c r="A441" s="458" t="s">
        <v>990</v>
      </c>
      <c r="B441" s="414" t="s">
        <v>1370</v>
      </c>
      <c r="C441" s="410"/>
      <c r="D441" s="411"/>
      <c r="E441" s="477"/>
      <c r="F441" s="411"/>
    </row>
    <row r="442" spans="1:6">
      <c r="A442" s="502"/>
      <c r="B442" s="414"/>
      <c r="C442" s="410"/>
      <c r="D442" s="411"/>
      <c r="E442" s="477"/>
      <c r="F442" s="411"/>
    </row>
    <row r="443" spans="1:6">
      <c r="A443" s="487"/>
      <c r="B443" s="416" t="s">
        <v>776</v>
      </c>
      <c r="C443" s="417" t="s">
        <v>139</v>
      </c>
      <c r="D443" s="418">
        <v>70</v>
      </c>
      <c r="E443" s="419"/>
      <c r="F443" s="420">
        <f>D443*$E443</f>
        <v>0</v>
      </c>
    </row>
    <row r="444" spans="1:6">
      <c r="A444" s="421"/>
      <c r="B444" s="422"/>
      <c r="C444" s="423"/>
      <c r="D444" s="424"/>
      <c r="E444" s="425"/>
      <c r="F444" s="426"/>
    </row>
    <row r="445" spans="1:6">
      <c r="A445" s="421"/>
      <c r="B445" s="422"/>
      <c r="C445" s="423"/>
      <c r="D445" s="424"/>
      <c r="E445" s="425"/>
      <c r="F445" s="426"/>
    </row>
    <row r="446" spans="1:6" ht="102">
      <c r="A446" s="458" t="s">
        <v>991</v>
      </c>
      <c r="B446" s="414" t="s">
        <v>505</v>
      </c>
      <c r="C446" s="410"/>
      <c r="D446" s="411"/>
      <c r="E446" s="477"/>
      <c r="F446" s="411"/>
    </row>
    <row r="447" spans="1:6">
      <c r="A447" s="502"/>
      <c r="B447" s="414"/>
      <c r="C447" s="410"/>
      <c r="D447" s="411"/>
      <c r="E447" s="477"/>
      <c r="F447" s="411"/>
    </row>
    <row r="448" spans="1:6">
      <c r="A448" s="487"/>
      <c r="B448" s="416" t="s">
        <v>506</v>
      </c>
      <c r="C448" s="417" t="s">
        <v>139</v>
      </c>
      <c r="D448" s="418">
        <v>1306</v>
      </c>
      <c r="E448" s="419"/>
      <c r="F448" s="420">
        <f>D448*$E448</f>
        <v>0</v>
      </c>
    </row>
    <row r="449" spans="1:6">
      <c r="A449" s="421"/>
      <c r="B449" s="422"/>
      <c r="C449" s="423"/>
      <c r="D449" s="424"/>
      <c r="E449" s="425"/>
      <c r="F449" s="426"/>
    </row>
    <row r="450" spans="1:6">
      <c r="A450" s="421"/>
      <c r="B450" s="422"/>
      <c r="C450" s="423"/>
      <c r="D450" s="424"/>
      <c r="E450" s="425"/>
      <c r="F450" s="426"/>
    </row>
    <row r="451" spans="1:6" ht="15.75" thickBot="1">
      <c r="A451" s="427">
        <v>5</v>
      </c>
      <c r="B451" s="459" t="s">
        <v>507</v>
      </c>
      <c r="C451" s="429"/>
      <c r="D451" s="430"/>
      <c r="E451" s="430"/>
      <c r="F451" s="432">
        <f>SUM(F421:F450)</f>
        <v>0</v>
      </c>
    </row>
    <row r="452" spans="1:6">
      <c r="A452" s="433"/>
      <c r="B452" s="434"/>
      <c r="C452" s="435"/>
      <c r="D452" s="433"/>
      <c r="E452" s="461"/>
      <c r="F452" s="433"/>
    </row>
    <row r="453" spans="1:6">
      <c r="A453" s="433"/>
      <c r="B453" s="434"/>
      <c r="C453" s="435"/>
      <c r="D453" s="433"/>
      <c r="E453" s="461"/>
      <c r="F453" s="433"/>
    </row>
    <row r="454" spans="1:6">
      <c r="A454" s="380"/>
      <c r="B454" s="381"/>
      <c r="C454" s="382"/>
      <c r="D454" s="383"/>
      <c r="E454" s="436"/>
      <c r="F454" s="503"/>
    </row>
    <row r="455" spans="1:6" ht="18">
      <c r="A455" s="441" t="s">
        <v>508</v>
      </c>
      <c r="B455" s="390" t="s">
        <v>84</v>
      </c>
      <c r="C455" s="504"/>
      <c r="D455" s="392"/>
      <c r="E455" s="505"/>
      <c r="F455" s="394"/>
    </row>
    <row r="456" spans="1:6">
      <c r="A456" s="395"/>
      <c r="B456" s="396"/>
      <c r="C456" s="397"/>
      <c r="D456" s="383"/>
      <c r="E456" s="506"/>
      <c r="F456" s="385"/>
    </row>
    <row r="457" spans="1:6">
      <c r="A457" s="398"/>
      <c r="B457" s="1137" t="s">
        <v>510</v>
      </c>
      <c r="C457" s="1137"/>
      <c r="D457" s="1137"/>
      <c r="E457" s="1137"/>
      <c r="F457" s="1137"/>
    </row>
    <row r="458" spans="1:6">
      <c r="A458" s="398"/>
      <c r="B458" s="1137" t="s">
        <v>1175</v>
      </c>
      <c r="C458" s="1137"/>
      <c r="D458" s="1137"/>
      <c r="E458" s="1137"/>
      <c r="F458" s="1137"/>
    </row>
    <row r="459" spans="1:6">
      <c r="A459" s="398"/>
      <c r="B459" s="1137"/>
      <c r="C459" s="1137"/>
      <c r="D459" s="1137"/>
      <c r="E459" s="1137"/>
      <c r="F459" s="1137"/>
    </row>
    <row r="460" spans="1:6">
      <c r="A460" s="398"/>
      <c r="B460" s="1137"/>
      <c r="C460" s="1137"/>
      <c r="D460" s="1137"/>
      <c r="E460" s="1137"/>
      <c r="F460" s="1137"/>
    </row>
    <row r="461" spans="1:6">
      <c r="A461" s="398"/>
      <c r="B461" s="1137"/>
      <c r="C461" s="1137"/>
      <c r="D461" s="1137"/>
      <c r="E461" s="1137"/>
      <c r="F461" s="1137"/>
    </row>
    <row r="462" spans="1:6">
      <c r="A462" s="398"/>
      <c r="B462" s="1137"/>
      <c r="C462" s="1137"/>
      <c r="D462" s="1137"/>
      <c r="E462" s="1137"/>
      <c r="F462" s="1137"/>
    </row>
    <row r="463" spans="1:6">
      <c r="A463" s="398"/>
      <c r="B463" s="1137"/>
      <c r="C463" s="1137"/>
      <c r="D463" s="1137"/>
      <c r="E463" s="1137"/>
      <c r="F463" s="1137"/>
    </row>
    <row r="464" spans="1:6">
      <c r="A464" s="398"/>
      <c r="B464" s="1137"/>
      <c r="C464" s="1137"/>
      <c r="D464" s="1137"/>
      <c r="E464" s="1137"/>
      <c r="F464" s="1137"/>
    </row>
    <row r="465" spans="1:6">
      <c r="A465" s="398"/>
      <c r="B465" s="1137"/>
      <c r="C465" s="1137"/>
      <c r="D465" s="1137"/>
      <c r="E465" s="1137"/>
      <c r="F465" s="1137"/>
    </row>
    <row r="466" spans="1:6" ht="13.9" customHeight="1">
      <c r="A466" s="398"/>
      <c r="B466" s="1137"/>
      <c r="C466" s="1137"/>
      <c r="D466" s="1137"/>
      <c r="E466" s="1137"/>
      <c r="F466" s="1137"/>
    </row>
    <row r="467" spans="1:6">
      <c r="A467" s="398"/>
      <c r="B467" s="1137" t="s">
        <v>511</v>
      </c>
      <c r="C467" s="1137"/>
      <c r="D467" s="1137"/>
      <c r="E467" s="1137"/>
      <c r="F467" s="1137"/>
    </row>
    <row r="468" spans="1:6">
      <c r="A468" s="398"/>
      <c r="B468" s="1137"/>
      <c r="C468" s="1137"/>
      <c r="D468" s="1137"/>
      <c r="E468" s="1137"/>
      <c r="F468" s="1137"/>
    </row>
    <row r="469" spans="1:6">
      <c r="A469" s="398"/>
      <c r="B469" s="1137"/>
      <c r="C469" s="1137"/>
      <c r="D469" s="1137"/>
      <c r="E469" s="1137"/>
      <c r="F469" s="1137"/>
    </row>
    <row r="470" spans="1:6">
      <c r="A470" s="398"/>
      <c r="B470" s="1137"/>
      <c r="C470" s="1137"/>
      <c r="D470" s="1137"/>
      <c r="E470" s="1137"/>
      <c r="F470" s="1137"/>
    </row>
    <row r="471" spans="1:6">
      <c r="A471" s="398"/>
      <c r="B471" s="1137"/>
      <c r="C471" s="1137"/>
      <c r="D471" s="1137"/>
      <c r="E471" s="1137"/>
      <c r="F471" s="1137"/>
    </row>
    <row r="472" spans="1:6">
      <c r="A472" s="398"/>
      <c r="B472" s="1137"/>
      <c r="C472" s="1137"/>
      <c r="D472" s="1137"/>
      <c r="E472" s="1137"/>
      <c r="F472" s="1137"/>
    </row>
    <row r="473" spans="1:6">
      <c r="A473" s="398"/>
      <c r="B473" s="1137"/>
      <c r="C473" s="1137"/>
      <c r="D473" s="1137"/>
      <c r="E473" s="1137"/>
      <c r="F473" s="1137"/>
    </row>
    <row r="474" spans="1:6">
      <c r="A474" s="398"/>
      <c r="B474" s="1137"/>
      <c r="C474" s="1137"/>
      <c r="D474" s="1137"/>
      <c r="E474" s="1137"/>
      <c r="F474" s="1137"/>
    </row>
    <row r="475" spans="1:6">
      <c r="A475" s="398"/>
      <c r="B475" s="1137"/>
      <c r="C475" s="1137"/>
      <c r="D475" s="1137"/>
      <c r="E475" s="1137"/>
      <c r="F475" s="1137"/>
    </row>
    <row r="476" spans="1:6">
      <c r="A476" s="398"/>
      <c r="B476" s="1137" t="s">
        <v>512</v>
      </c>
      <c r="C476" s="1137"/>
      <c r="D476" s="1137"/>
      <c r="E476" s="1137"/>
      <c r="F476" s="1137"/>
    </row>
    <row r="477" spans="1:6">
      <c r="A477" s="398"/>
      <c r="B477" s="1137"/>
      <c r="C477" s="1137"/>
      <c r="D477" s="1137"/>
      <c r="E477" s="1137"/>
      <c r="F477" s="1137"/>
    </row>
    <row r="478" spans="1:6">
      <c r="A478" s="398"/>
      <c r="B478" s="1137"/>
      <c r="C478" s="1137"/>
      <c r="D478" s="1137"/>
      <c r="E478" s="1137"/>
      <c r="F478" s="1137"/>
    </row>
    <row r="479" spans="1:6">
      <c r="A479" s="398"/>
      <c r="B479" s="1137"/>
      <c r="C479" s="1137"/>
      <c r="D479" s="1137"/>
      <c r="E479" s="1137"/>
      <c r="F479" s="1137"/>
    </row>
    <row r="480" spans="1:6">
      <c r="A480" s="398"/>
      <c r="B480" s="399"/>
      <c r="C480" s="399"/>
      <c r="D480" s="399"/>
      <c r="E480" s="399"/>
      <c r="F480" s="399"/>
    </row>
    <row r="481" spans="1:6" ht="229.5">
      <c r="A481" s="398"/>
      <c r="B481" s="399" t="s">
        <v>1176</v>
      </c>
      <c r="C481" s="399"/>
      <c r="D481" s="399"/>
      <c r="E481" s="399"/>
      <c r="F481" s="399"/>
    </row>
    <row r="482" spans="1:6" ht="38.25">
      <c r="A482" s="398"/>
      <c r="B482" s="399" t="s">
        <v>1177</v>
      </c>
      <c r="C482" s="399"/>
      <c r="D482" s="399"/>
      <c r="E482" s="399"/>
      <c r="F482" s="399"/>
    </row>
    <row r="483" spans="1:6" ht="344.25">
      <c r="A483" s="398"/>
      <c r="B483" s="399" t="s">
        <v>513</v>
      </c>
      <c r="C483" s="399"/>
      <c r="D483" s="399"/>
      <c r="E483" s="399"/>
      <c r="F483" s="399"/>
    </row>
    <row r="484" spans="1:6">
      <c r="A484" s="398"/>
      <c r="B484" s="399" t="s">
        <v>514</v>
      </c>
      <c r="C484" s="399"/>
      <c r="D484" s="399"/>
      <c r="E484" s="399"/>
      <c r="F484" s="399"/>
    </row>
    <row r="485" spans="1:6" ht="89.25">
      <c r="A485" s="398"/>
      <c r="B485" s="399" t="s">
        <v>515</v>
      </c>
      <c r="C485" s="399"/>
      <c r="D485" s="399"/>
      <c r="E485" s="399"/>
      <c r="F485" s="399"/>
    </row>
    <row r="486" spans="1:6">
      <c r="A486" s="398"/>
      <c r="B486" s="399"/>
      <c r="C486" s="399"/>
      <c r="D486" s="399"/>
      <c r="E486" s="399"/>
      <c r="F486" s="399"/>
    </row>
    <row r="487" spans="1:6" ht="121.15" customHeight="1">
      <c r="A487" s="398"/>
      <c r="B487" s="399" t="s">
        <v>516</v>
      </c>
      <c r="C487" s="399"/>
      <c r="D487" s="399"/>
      <c r="E487" s="399"/>
      <c r="F487" s="399"/>
    </row>
    <row r="488" spans="1:6" ht="89.25">
      <c r="A488" s="507"/>
      <c r="B488" s="422" t="s">
        <v>1184</v>
      </c>
      <c r="C488" s="423"/>
      <c r="D488" s="424"/>
      <c r="E488" s="425"/>
      <c r="F488" s="426"/>
    </row>
    <row r="489" spans="1:6">
      <c r="A489" s="398"/>
      <c r="B489" s="399"/>
      <c r="C489" s="399"/>
      <c r="D489" s="399"/>
      <c r="E489" s="399"/>
      <c r="F489" s="399"/>
    </row>
    <row r="490" spans="1:6">
      <c r="A490" s="475"/>
      <c r="B490" s="470"/>
      <c r="C490" s="382"/>
      <c r="D490" s="383"/>
      <c r="E490" s="439"/>
      <c r="F490" s="440"/>
    </row>
    <row r="491" spans="1:6" ht="242.25">
      <c r="A491" s="458" t="s">
        <v>992</v>
      </c>
      <c r="B491" s="414" t="s">
        <v>1178</v>
      </c>
      <c r="C491" s="410"/>
      <c r="D491" s="411"/>
      <c r="E491" s="412"/>
      <c r="F491" s="411"/>
    </row>
    <row r="492" spans="1:6">
      <c r="A492" s="508"/>
      <c r="B492" s="414"/>
      <c r="C492" s="410"/>
      <c r="D492" s="411"/>
      <c r="E492" s="412"/>
      <c r="F492" s="411"/>
    </row>
    <row r="493" spans="1:6">
      <c r="A493" s="415"/>
      <c r="B493" s="416" t="s">
        <v>517</v>
      </c>
      <c r="C493" s="417" t="s">
        <v>145</v>
      </c>
      <c r="D493" s="418">
        <v>12</v>
      </c>
      <c r="E493" s="419"/>
      <c r="F493" s="420">
        <f>D493*$E493</f>
        <v>0</v>
      </c>
    </row>
    <row r="494" spans="1:6">
      <c r="A494" s="421"/>
      <c r="B494" s="422"/>
      <c r="C494" s="423"/>
      <c r="D494" s="424"/>
      <c r="E494" s="425"/>
      <c r="F494" s="426"/>
    </row>
    <row r="495" spans="1:6">
      <c r="A495" s="421"/>
      <c r="B495" s="422"/>
      <c r="C495" s="423"/>
      <c r="D495" s="424"/>
      <c r="E495" s="425"/>
      <c r="F495" s="426"/>
    </row>
    <row r="496" spans="1:6" ht="178.5">
      <c r="A496" s="458" t="s">
        <v>993</v>
      </c>
      <c r="B496" s="414" t="s">
        <v>1179</v>
      </c>
      <c r="C496" s="410"/>
      <c r="D496" s="411"/>
      <c r="E496" s="412"/>
      <c r="F496" s="411"/>
    </row>
    <row r="497" spans="1:6">
      <c r="A497" s="508"/>
      <c r="B497" s="414"/>
      <c r="C497" s="410"/>
      <c r="D497" s="411"/>
      <c r="E497" s="412"/>
      <c r="F497" s="411"/>
    </row>
    <row r="498" spans="1:6">
      <c r="A498" s="415"/>
      <c r="B498" s="416" t="s">
        <v>866</v>
      </c>
      <c r="C498" s="417" t="s">
        <v>145</v>
      </c>
      <c r="D498" s="418">
        <v>1</v>
      </c>
      <c r="E498" s="419"/>
      <c r="F498" s="420">
        <f>D498*$E498</f>
        <v>0</v>
      </c>
    </row>
    <row r="499" spans="1:6">
      <c r="A499" s="421"/>
      <c r="B499" s="422"/>
      <c r="C499" s="423"/>
      <c r="D499" s="424"/>
      <c r="E499" s="425"/>
      <c r="F499" s="426"/>
    </row>
    <row r="500" spans="1:6">
      <c r="A500" s="421"/>
      <c r="B500" s="422"/>
      <c r="C500" s="423"/>
      <c r="D500" s="424"/>
      <c r="E500" s="425"/>
      <c r="F500" s="426"/>
    </row>
    <row r="501" spans="1:6" ht="242.25">
      <c r="A501" s="458" t="s">
        <v>994</v>
      </c>
      <c r="B501" s="414" t="s">
        <v>1229</v>
      </c>
      <c r="C501" s="410"/>
      <c r="D501" s="411"/>
      <c r="E501" s="412"/>
      <c r="F501" s="411"/>
    </row>
    <row r="502" spans="1:6">
      <c r="A502" s="508"/>
      <c r="B502" s="414"/>
      <c r="C502" s="410"/>
      <c r="D502" s="411"/>
      <c r="E502" s="412"/>
      <c r="F502" s="411"/>
    </row>
    <row r="503" spans="1:6">
      <c r="A503" s="415"/>
      <c r="B503" s="416" t="s">
        <v>518</v>
      </c>
      <c r="C503" s="417" t="s">
        <v>145</v>
      </c>
      <c r="D503" s="418">
        <v>1</v>
      </c>
      <c r="E503" s="419"/>
      <c r="F503" s="420">
        <f>D503*$E503</f>
        <v>0</v>
      </c>
    </row>
    <row r="504" spans="1:6">
      <c r="A504" s="421"/>
      <c r="B504" s="422"/>
      <c r="C504" s="423"/>
      <c r="D504" s="424"/>
      <c r="E504" s="425"/>
      <c r="F504" s="426"/>
    </row>
    <row r="505" spans="1:6">
      <c r="A505" s="421"/>
      <c r="B505" s="422"/>
      <c r="C505" s="423"/>
      <c r="D505" s="424"/>
      <c r="E505" s="425"/>
      <c r="F505" s="426"/>
    </row>
    <row r="506" spans="1:6" ht="178.5">
      <c r="A506" s="458" t="s">
        <v>995</v>
      </c>
      <c r="B506" s="414" t="s">
        <v>1179</v>
      </c>
      <c r="C506" s="410"/>
      <c r="D506" s="411"/>
      <c r="E506" s="412"/>
      <c r="F506" s="411"/>
    </row>
    <row r="507" spans="1:6">
      <c r="A507" s="508"/>
      <c r="B507" s="414"/>
      <c r="C507" s="410"/>
      <c r="D507" s="411"/>
      <c r="E507" s="412"/>
      <c r="F507" s="411"/>
    </row>
    <row r="508" spans="1:6">
      <c r="A508" s="415"/>
      <c r="B508" s="416" t="s">
        <v>519</v>
      </c>
      <c r="C508" s="417" t="s">
        <v>145</v>
      </c>
      <c r="D508" s="418">
        <v>11</v>
      </c>
      <c r="E508" s="419"/>
      <c r="F508" s="420">
        <f>D508*$E508</f>
        <v>0</v>
      </c>
    </row>
    <row r="509" spans="1:6">
      <c r="A509" s="421"/>
      <c r="B509" s="422"/>
      <c r="C509" s="423"/>
      <c r="D509" s="424"/>
      <c r="E509" s="425"/>
      <c r="F509" s="426"/>
    </row>
    <row r="510" spans="1:6">
      <c r="A510" s="421"/>
      <c r="B510" s="422"/>
      <c r="C510" s="423"/>
      <c r="D510" s="424"/>
      <c r="E510" s="425"/>
      <c r="F510" s="426"/>
    </row>
    <row r="511" spans="1:6" ht="204">
      <c r="A511" s="458" t="s">
        <v>996</v>
      </c>
      <c r="B511" s="414" t="s">
        <v>1228</v>
      </c>
      <c r="C511" s="410"/>
      <c r="D511" s="411"/>
      <c r="E511" s="412"/>
      <c r="F511" s="411"/>
    </row>
    <row r="512" spans="1:6">
      <c r="A512" s="508"/>
      <c r="B512" s="414"/>
      <c r="C512" s="410"/>
      <c r="D512" s="411"/>
      <c r="E512" s="412"/>
      <c r="F512" s="411"/>
    </row>
    <row r="513" spans="1:6">
      <c r="A513" s="415"/>
      <c r="B513" s="416" t="s">
        <v>520</v>
      </c>
      <c r="C513" s="417" t="s">
        <v>145</v>
      </c>
      <c r="D513" s="418">
        <v>14</v>
      </c>
      <c r="E513" s="419"/>
      <c r="F513" s="420">
        <f>D513*$E513</f>
        <v>0</v>
      </c>
    </row>
    <row r="514" spans="1:6">
      <c r="A514" s="421"/>
      <c r="B514" s="422"/>
      <c r="C514" s="423"/>
      <c r="D514" s="424"/>
      <c r="E514" s="425"/>
      <c r="F514" s="426"/>
    </row>
    <row r="515" spans="1:6">
      <c r="A515" s="421"/>
      <c r="B515" s="422"/>
      <c r="C515" s="423"/>
      <c r="D515" s="424"/>
      <c r="E515" s="425"/>
      <c r="F515" s="426"/>
    </row>
    <row r="516" spans="1:6" ht="178.5">
      <c r="A516" s="458" t="s">
        <v>997</v>
      </c>
      <c r="B516" s="414" t="s">
        <v>1180</v>
      </c>
      <c r="C516" s="410"/>
      <c r="D516" s="411"/>
      <c r="E516" s="412"/>
      <c r="F516" s="411"/>
    </row>
    <row r="517" spans="1:6">
      <c r="A517" s="508"/>
      <c r="B517" s="414"/>
      <c r="C517" s="410"/>
      <c r="D517" s="411"/>
      <c r="E517" s="412"/>
      <c r="F517" s="411"/>
    </row>
    <row r="518" spans="1:6">
      <c r="A518" s="415"/>
      <c r="B518" s="416" t="s">
        <v>521</v>
      </c>
      <c r="C518" s="417" t="s">
        <v>145</v>
      </c>
      <c r="D518" s="418">
        <v>1</v>
      </c>
      <c r="E518" s="419"/>
      <c r="F518" s="420">
        <f>D518*$E518</f>
        <v>0</v>
      </c>
    </row>
    <row r="519" spans="1:6">
      <c r="A519" s="421"/>
      <c r="B519" s="422"/>
      <c r="C519" s="423"/>
      <c r="D519" s="424"/>
      <c r="E519" s="425"/>
      <c r="F519" s="426"/>
    </row>
    <row r="520" spans="1:6">
      <c r="A520" s="421"/>
      <c r="B520" s="422"/>
      <c r="C520" s="423"/>
      <c r="D520" s="424"/>
      <c r="E520" s="425"/>
      <c r="F520" s="426"/>
    </row>
    <row r="521" spans="1:6" ht="178.5">
      <c r="A521" s="458" t="s">
        <v>998</v>
      </c>
      <c r="B521" s="509" t="s">
        <v>1180</v>
      </c>
      <c r="C521" s="410"/>
      <c r="D521" s="411"/>
      <c r="E521" s="412"/>
      <c r="F521" s="411"/>
    </row>
    <row r="522" spans="1:6">
      <c r="A522" s="508"/>
      <c r="B522" s="414" t="s">
        <v>1230</v>
      </c>
      <c r="C522" s="410"/>
      <c r="D522" s="411"/>
      <c r="E522" s="412"/>
      <c r="F522" s="411"/>
    </row>
    <row r="523" spans="1:6">
      <c r="A523" s="415"/>
      <c r="B523" s="416" t="s">
        <v>1185</v>
      </c>
      <c r="C523" s="417" t="s">
        <v>145</v>
      </c>
      <c r="D523" s="418">
        <v>2</v>
      </c>
      <c r="E523" s="419"/>
      <c r="F523" s="420">
        <f>D523*$E523</f>
        <v>0</v>
      </c>
    </row>
    <row r="524" spans="1:6">
      <c r="A524" s="421"/>
      <c r="B524" s="422"/>
      <c r="C524" s="423"/>
      <c r="D524" s="424"/>
      <c r="E524" s="425"/>
      <c r="F524" s="426"/>
    </row>
    <row r="525" spans="1:6">
      <c r="A525" s="421"/>
      <c r="B525" s="422"/>
      <c r="C525" s="423"/>
      <c r="D525" s="424"/>
      <c r="E525" s="425"/>
      <c r="F525" s="426"/>
    </row>
    <row r="526" spans="1:6" ht="191.25">
      <c r="A526" s="458" t="s">
        <v>999</v>
      </c>
      <c r="B526" s="414" t="s">
        <v>1213</v>
      </c>
      <c r="C526" s="410"/>
      <c r="D526" s="411"/>
      <c r="E526" s="412"/>
      <c r="F526" s="411"/>
    </row>
    <row r="527" spans="1:6">
      <c r="A527" s="508"/>
      <c r="B527" s="414"/>
      <c r="C527" s="410"/>
      <c r="D527" s="411"/>
      <c r="E527" s="412"/>
      <c r="F527" s="411"/>
    </row>
    <row r="528" spans="1:6">
      <c r="A528" s="415"/>
      <c r="B528" s="416" t="s">
        <v>522</v>
      </c>
      <c r="C528" s="417" t="s">
        <v>145</v>
      </c>
      <c r="D528" s="418">
        <v>8</v>
      </c>
      <c r="E528" s="419"/>
      <c r="F528" s="420">
        <f>D528*$E528</f>
        <v>0</v>
      </c>
    </row>
    <row r="529" spans="1:6">
      <c r="A529" s="421"/>
      <c r="B529" s="422"/>
      <c r="C529" s="423"/>
      <c r="D529" s="424"/>
      <c r="E529" s="425"/>
      <c r="F529" s="426"/>
    </row>
    <row r="530" spans="1:6">
      <c r="A530" s="421"/>
      <c r="B530" s="422"/>
      <c r="C530" s="423"/>
      <c r="D530" s="424"/>
      <c r="E530" s="425"/>
      <c r="F530" s="426"/>
    </row>
    <row r="531" spans="1:6" ht="204">
      <c r="A531" s="458" t="s">
        <v>1000</v>
      </c>
      <c r="B531" s="414" t="s">
        <v>1228</v>
      </c>
      <c r="C531" s="410"/>
      <c r="D531" s="411"/>
      <c r="E531" s="412"/>
      <c r="F531" s="411"/>
    </row>
    <row r="532" spans="1:6">
      <c r="A532" s="508"/>
      <c r="B532" s="414"/>
      <c r="C532" s="410"/>
      <c r="D532" s="411"/>
      <c r="E532" s="412"/>
      <c r="F532" s="411"/>
    </row>
    <row r="533" spans="1:6">
      <c r="A533" s="415"/>
      <c r="B533" s="416" t="s">
        <v>1111</v>
      </c>
      <c r="C533" s="417" t="s">
        <v>145</v>
      </c>
      <c r="D533" s="418">
        <v>1</v>
      </c>
      <c r="E533" s="419"/>
      <c r="F533" s="420">
        <f>D533*$E533</f>
        <v>0</v>
      </c>
    </row>
    <row r="534" spans="1:6">
      <c r="A534" s="421"/>
      <c r="B534" s="422"/>
      <c r="C534" s="423"/>
      <c r="D534" s="424"/>
      <c r="E534" s="425"/>
      <c r="F534" s="426"/>
    </row>
    <row r="535" spans="1:6">
      <c r="A535" s="421"/>
      <c r="B535" s="422"/>
      <c r="C535" s="423"/>
      <c r="D535" s="424"/>
      <c r="E535" s="425"/>
      <c r="F535" s="426"/>
    </row>
    <row r="536" spans="1:6" ht="178.5">
      <c r="A536" s="458" t="s">
        <v>1001</v>
      </c>
      <c r="B536" s="414" t="s">
        <v>1181</v>
      </c>
      <c r="C536" s="410"/>
      <c r="D536" s="411"/>
      <c r="E536" s="412"/>
      <c r="F536" s="411"/>
    </row>
    <row r="537" spans="1:6">
      <c r="A537" s="508"/>
      <c r="B537" s="414"/>
      <c r="C537" s="410"/>
      <c r="D537" s="411"/>
      <c r="E537" s="412"/>
      <c r="F537" s="411"/>
    </row>
    <row r="538" spans="1:6">
      <c r="A538" s="415"/>
      <c r="B538" s="416" t="s">
        <v>523</v>
      </c>
      <c r="C538" s="417" t="s">
        <v>145</v>
      </c>
      <c r="D538" s="418">
        <v>2</v>
      </c>
      <c r="E538" s="419"/>
      <c r="F538" s="420">
        <f>D538*$E538</f>
        <v>0</v>
      </c>
    </row>
    <row r="539" spans="1:6">
      <c r="A539" s="421"/>
      <c r="B539" s="422"/>
      <c r="C539" s="423"/>
      <c r="D539" s="424"/>
      <c r="E539" s="425"/>
      <c r="F539" s="426"/>
    </row>
    <row r="540" spans="1:6">
      <c r="A540" s="421"/>
      <c r="B540" s="422"/>
      <c r="C540" s="423"/>
      <c r="D540" s="424"/>
      <c r="E540" s="425"/>
      <c r="F540" s="426"/>
    </row>
    <row r="541" spans="1:6" ht="178.5">
      <c r="A541" s="458" t="s">
        <v>1002</v>
      </c>
      <c r="B541" s="414" t="s">
        <v>1182</v>
      </c>
      <c r="C541" s="410"/>
      <c r="D541" s="411"/>
      <c r="E541" s="412"/>
      <c r="F541" s="411"/>
    </row>
    <row r="542" spans="1:6">
      <c r="A542" s="508"/>
      <c r="B542" s="414"/>
      <c r="C542" s="410"/>
      <c r="D542" s="411"/>
      <c r="E542" s="412"/>
      <c r="F542" s="411"/>
    </row>
    <row r="543" spans="1:6">
      <c r="A543" s="415"/>
      <c r="B543" s="416" t="s">
        <v>524</v>
      </c>
      <c r="C543" s="417" t="s">
        <v>145</v>
      </c>
      <c r="D543" s="418">
        <v>2</v>
      </c>
      <c r="E543" s="419"/>
      <c r="F543" s="420">
        <f>D543*$E543</f>
        <v>0</v>
      </c>
    </row>
    <row r="544" spans="1:6">
      <c r="A544" s="421"/>
      <c r="B544" s="422"/>
      <c r="C544" s="423"/>
      <c r="D544" s="424"/>
      <c r="E544" s="425"/>
      <c r="F544" s="426"/>
    </row>
    <row r="545" spans="1:6">
      <c r="A545" s="421"/>
      <c r="B545" s="422"/>
      <c r="C545" s="423"/>
      <c r="D545" s="424"/>
      <c r="E545" s="425"/>
      <c r="F545" s="426"/>
    </row>
    <row r="546" spans="1:6" ht="229.5">
      <c r="A546" s="458" t="s">
        <v>1002</v>
      </c>
      <c r="B546" s="414" t="s">
        <v>1231</v>
      </c>
      <c r="C546" s="410"/>
      <c r="D546" s="411"/>
      <c r="E546" s="412"/>
      <c r="F546" s="411"/>
    </row>
    <row r="547" spans="1:6">
      <c r="A547" s="508"/>
      <c r="B547" s="414"/>
      <c r="C547" s="410"/>
      <c r="D547" s="411"/>
      <c r="E547" s="412"/>
      <c r="F547" s="411"/>
    </row>
    <row r="548" spans="1:6">
      <c r="A548" s="415"/>
      <c r="B548" s="416" t="s">
        <v>525</v>
      </c>
      <c r="C548" s="417" t="s">
        <v>145</v>
      </c>
      <c r="D548" s="418">
        <v>13</v>
      </c>
      <c r="E548" s="419"/>
      <c r="F548" s="420">
        <f>D548*$E548</f>
        <v>0</v>
      </c>
    </row>
    <row r="549" spans="1:6">
      <c r="A549" s="421"/>
      <c r="B549" s="422"/>
      <c r="C549" s="423"/>
      <c r="D549" s="424"/>
      <c r="E549" s="425"/>
      <c r="F549" s="426"/>
    </row>
    <row r="550" spans="1:6">
      <c r="A550" s="421"/>
      <c r="B550" s="422"/>
      <c r="C550" s="423"/>
      <c r="D550" s="424"/>
      <c r="E550" s="425"/>
      <c r="F550" s="426"/>
    </row>
    <row r="551" spans="1:6" ht="242.25">
      <c r="A551" s="458" t="s">
        <v>1112</v>
      </c>
      <c r="B551" s="414" t="s">
        <v>1232</v>
      </c>
      <c r="C551" s="410"/>
      <c r="D551" s="411"/>
      <c r="E551" s="412"/>
      <c r="F551" s="411"/>
    </row>
    <row r="552" spans="1:6">
      <c r="A552" s="508"/>
      <c r="B552" s="414" t="s">
        <v>868</v>
      </c>
      <c r="C552" s="410"/>
      <c r="D552" s="411"/>
      <c r="E552" s="412"/>
      <c r="F552" s="411"/>
    </row>
    <row r="553" spans="1:6">
      <c r="A553" s="415"/>
      <c r="B553" s="416" t="s">
        <v>867</v>
      </c>
      <c r="C553" s="417" t="s">
        <v>145</v>
      </c>
      <c r="D553" s="418">
        <v>1</v>
      </c>
      <c r="E553" s="419"/>
      <c r="F553" s="420">
        <f>D553*$E553</f>
        <v>0</v>
      </c>
    </row>
    <row r="554" spans="1:6">
      <c r="A554" s="421"/>
      <c r="B554" s="422"/>
      <c r="C554" s="423"/>
      <c r="D554" s="424"/>
      <c r="E554" s="425"/>
      <c r="F554" s="426"/>
    </row>
    <row r="555" spans="1:6">
      <c r="A555" s="421"/>
      <c r="B555" s="422"/>
      <c r="C555" s="423"/>
      <c r="D555" s="424"/>
      <c r="E555" s="425"/>
      <c r="F555" s="426"/>
    </row>
    <row r="556" spans="1:6" ht="178.5">
      <c r="A556" s="458" t="s">
        <v>1113</v>
      </c>
      <c r="B556" s="414" t="s">
        <v>1181</v>
      </c>
      <c r="C556" s="410"/>
      <c r="D556" s="411"/>
      <c r="E556" s="412"/>
      <c r="F556" s="411"/>
    </row>
    <row r="557" spans="1:6">
      <c r="A557" s="508"/>
      <c r="B557" s="414" t="s">
        <v>1115</v>
      </c>
      <c r="C557" s="410"/>
      <c r="D557" s="411"/>
      <c r="E557" s="412"/>
      <c r="F557" s="411"/>
    </row>
    <row r="558" spans="1:6">
      <c r="A558" s="415"/>
      <c r="B558" s="416" t="s">
        <v>1114</v>
      </c>
      <c r="C558" s="417" t="s">
        <v>145</v>
      </c>
      <c r="D558" s="418">
        <v>4</v>
      </c>
      <c r="E558" s="419"/>
      <c r="F558" s="420">
        <f>D558*$E558</f>
        <v>0</v>
      </c>
    </row>
    <row r="559" spans="1:6">
      <c r="A559" s="421"/>
      <c r="B559" s="422"/>
      <c r="C559" s="423"/>
      <c r="D559" s="424"/>
      <c r="E559" s="425"/>
      <c r="F559" s="426"/>
    </row>
    <row r="560" spans="1:6">
      <c r="A560" s="421"/>
      <c r="B560" s="422"/>
      <c r="C560" s="423"/>
      <c r="D560" s="424"/>
      <c r="E560" s="425"/>
      <c r="F560" s="426"/>
    </row>
    <row r="561" spans="1:6" ht="15.75" thickBot="1">
      <c r="A561" s="427">
        <v>6</v>
      </c>
      <c r="B561" s="459" t="s">
        <v>526</v>
      </c>
      <c r="C561" s="429"/>
      <c r="D561" s="430"/>
      <c r="E561" s="431"/>
      <c r="F561" s="432">
        <f>SUM(F491:F560)</f>
        <v>0</v>
      </c>
    </row>
    <row r="562" spans="1:6">
      <c r="A562" s="380"/>
      <c r="B562" s="381"/>
      <c r="C562" s="382"/>
      <c r="D562" s="383"/>
      <c r="E562" s="506"/>
      <c r="F562" s="385"/>
    </row>
    <row r="563" spans="1:6">
      <c r="A563" s="380"/>
      <c r="B563" s="381"/>
      <c r="C563" s="382"/>
      <c r="D563" s="383"/>
      <c r="E563" s="506"/>
      <c r="F563" s="385"/>
    </row>
    <row r="564" spans="1:6">
      <c r="A564" s="433"/>
      <c r="B564" s="434"/>
      <c r="C564" s="435"/>
      <c r="D564" s="433"/>
      <c r="E564" s="461"/>
      <c r="F564" s="433"/>
    </row>
    <row r="565" spans="1:6" ht="18">
      <c r="A565" s="441" t="s">
        <v>743</v>
      </c>
      <c r="B565" s="390" t="s">
        <v>528</v>
      </c>
      <c r="C565" s="391"/>
      <c r="D565" s="392"/>
      <c r="E565" s="393"/>
      <c r="F565" s="394"/>
    </row>
    <row r="566" spans="1:6">
      <c r="A566" s="510"/>
      <c r="B566" s="396"/>
      <c r="C566" s="397"/>
      <c r="D566" s="383"/>
      <c r="E566" s="384"/>
      <c r="F566" s="385"/>
    </row>
    <row r="567" spans="1:6">
      <c r="A567" s="381"/>
      <c r="B567" s="399"/>
      <c r="C567" s="399"/>
      <c r="D567" s="399"/>
      <c r="E567" s="403"/>
      <c r="F567" s="399"/>
    </row>
    <row r="568" spans="1:6">
      <c r="A568" s="381"/>
      <c r="B568" s="1137" t="s">
        <v>529</v>
      </c>
      <c r="C568" s="1137"/>
      <c r="D568" s="1137"/>
      <c r="E568" s="1137"/>
      <c r="F568" s="1137"/>
    </row>
    <row r="569" spans="1:6">
      <c r="A569" s="381"/>
      <c r="B569" s="1137"/>
      <c r="C569" s="1137"/>
      <c r="D569" s="1137"/>
      <c r="E569" s="1137"/>
      <c r="F569" s="1137"/>
    </row>
    <row r="570" spans="1:6" ht="132" customHeight="1">
      <c r="A570" s="511"/>
      <c r="B570" s="512" t="s">
        <v>562</v>
      </c>
      <c r="C570" s="512"/>
      <c r="D570" s="512"/>
      <c r="E570" s="512"/>
      <c r="F570" s="512"/>
    </row>
    <row r="571" spans="1:6" ht="240">
      <c r="A571" s="511"/>
      <c r="B571" s="512" t="s">
        <v>1116</v>
      </c>
      <c r="C571" s="512"/>
      <c r="D571" s="512"/>
      <c r="E571" s="512"/>
      <c r="F571" s="512"/>
    </row>
    <row r="572" spans="1:6" ht="109.5" customHeight="1">
      <c r="A572" s="511"/>
      <c r="B572" s="512" t="s">
        <v>563</v>
      </c>
      <c r="C572" s="512"/>
      <c r="D572" s="512"/>
      <c r="E572" s="512"/>
      <c r="F572" s="512"/>
    </row>
    <row r="573" spans="1:6" ht="300">
      <c r="A573" s="511"/>
      <c r="B573" s="512" t="s">
        <v>564</v>
      </c>
      <c r="C573" s="512"/>
      <c r="D573" s="512"/>
      <c r="E573" s="512"/>
      <c r="F573" s="512"/>
    </row>
    <row r="574" spans="1:6" ht="288">
      <c r="A574" s="511"/>
      <c r="B574" s="512" t="s">
        <v>565</v>
      </c>
      <c r="C574" s="512"/>
      <c r="D574" s="512"/>
      <c r="E574" s="512"/>
      <c r="F574" s="512"/>
    </row>
    <row r="575" spans="1:6" ht="102">
      <c r="A575" s="507"/>
      <c r="B575" s="422" t="s">
        <v>1183</v>
      </c>
      <c r="C575" s="423"/>
      <c r="D575" s="424"/>
      <c r="E575" s="425"/>
      <c r="F575" s="426"/>
    </row>
    <row r="576" spans="1:6">
      <c r="A576" s="511"/>
      <c r="B576" s="512"/>
      <c r="C576" s="512"/>
      <c r="D576" s="512"/>
      <c r="E576" s="512"/>
      <c r="F576" s="512"/>
    </row>
    <row r="577" spans="1:6">
      <c r="A577" s="421"/>
      <c r="B577" s="422"/>
      <c r="C577" s="423"/>
      <c r="D577" s="424"/>
      <c r="E577" s="425"/>
      <c r="F577" s="426"/>
    </row>
    <row r="578" spans="1:6" ht="267.75">
      <c r="A578" s="458" t="s">
        <v>1003</v>
      </c>
      <c r="B578" s="414" t="s">
        <v>1233</v>
      </c>
      <c r="C578" s="410"/>
      <c r="D578" s="411"/>
      <c r="E578" s="412"/>
      <c r="F578" s="411"/>
    </row>
    <row r="579" spans="1:6">
      <c r="A579" s="508"/>
      <c r="B579" s="414"/>
      <c r="C579" s="410"/>
      <c r="D579" s="411"/>
      <c r="E579" s="412"/>
      <c r="F579" s="411"/>
    </row>
    <row r="580" spans="1:6">
      <c r="A580" s="415"/>
      <c r="B580" s="416" t="s">
        <v>530</v>
      </c>
      <c r="C580" s="417" t="s">
        <v>145</v>
      </c>
      <c r="D580" s="418">
        <v>3</v>
      </c>
      <c r="E580" s="419"/>
      <c r="F580" s="420">
        <f>D580*$E580</f>
        <v>0</v>
      </c>
    </row>
    <row r="581" spans="1:6">
      <c r="A581" s="421"/>
      <c r="B581" s="422"/>
      <c r="C581" s="423"/>
      <c r="D581" s="424"/>
      <c r="E581" s="425"/>
      <c r="F581" s="426"/>
    </row>
    <row r="582" spans="1:6">
      <c r="A582" s="421"/>
      <c r="B582" s="422"/>
      <c r="C582" s="423"/>
      <c r="D582" s="424"/>
      <c r="E582" s="425"/>
      <c r="F582" s="426"/>
    </row>
    <row r="583" spans="1:6" ht="204">
      <c r="A583" s="458" t="s">
        <v>1004</v>
      </c>
      <c r="B583" s="414" t="s">
        <v>1309</v>
      </c>
      <c r="C583" s="410"/>
      <c r="D583" s="411"/>
      <c r="E583" s="412"/>
      <c r="F583" s="411"/>
    </row>
    <row r="584" spans="1:6">
      <c r="A584" s="508"/>
      <c r="B584" s="414"/>
      <c r="C584" s="410"/>
      <c r="D584" s="411"/>
      <c r="E584" s="412"/>
      <c r="F584" s="411"/>
    </row>
    <row r="585" spans="1:6">
      <c r="A585" s="415"/>
      <c r="B585" s="416" t="s">
        <v>531</v>
      </c>
      <c r="C585" s="417" t="s">
        <v>145</v>
      </c>
      <c r="D585" s="418">
        <v>1</v>
      </c>
      <c r="E585" s="419"/>
      <c r="F585" s="420">
        <f>D585*$E585</f>
        <v>0</v>
      </c>
    </row>
    <row r="586" spans="1:6">
      <c r="A586" s="421"/>
      <c r="B586" s="422"/>
      <c r="C586" s="423"/>
      <c r="D586" s="424"/>
      <c r="E586" s="425"/>
      <c r="F586" s="426"/>
    </row>
    <row r="587" spans="1:6">
      <c r="A587" s="421"/>
      <c r="B587" s="422"/>
      <c r="C587" s="423"/>
      <c r="D587" s="424"/>
      <c r="E587" s="425"/>
      <c r="F587" s="426"/>
    </row>
    <row r="588" spans="1:6" ht="216.75">
      <c r="A588" s="458" t="s">
        <v>1005</v>
      </c>
      <c r="B588" s="414" t="s">
        <v>1234</v>
      </c>
      <c r="C588" s="410"/>
      <c r="D588" s="411"/>
      <c r="E588" s="412"/>
      <c r="F588" s="411"/>
    </row>
    <row r="589" spans="1:6">
      <c r="A589" s="508"/>
      <c r="B589" s="414"/>
      <c r="C589" s="410"/>
      <c r="D589" s="411"/>
      <c r="E589" s="412"/>
      <c r="F589" s="411"/>
    </row>
    <row r="590" spans="1:6">
      <c r="A590" s="415"/>
      <c r="B590" s="416" t="s">
        <v>532</v>
      </c>
      <c r="C590" s="417" t="s">
        <v>145</v>
      </c>
      <c r="D590" s="418">
        <v>2</v>
      </c>
      <c r="E590" s="419"/>
      <c r="F590" s="420">
        <f>D590*$E590</f>
        <v>0</v>
      </c>
    </row>
    <row r="591" spans="1:6">
      <c r="A591" s="421"/>
      <c r="B591" s="422"/>
      <c r="C591" s="423"/>
      <c r="D591" s="424"/>
      <c r="E591" s="425"/>
      <c r="F591" s="426"/>
    </row>
    <row r="592" spans="1:6">
      <c r="A592" s="421"/>
      <c r="B592" s="422"/>
      <c r="C592" s="423"/>
      <c r="D592" s="424"/>
      <c r="E592" s="425"/>
      <c r="F592" s="426"/>
    </row>
    <row r="593" spans="1:6" ht="191.25">
      <c r="A593" s="458" t="s">
        <v>1006</v>
      </c>
      <c r="B593" s="414" t="s">
        <v>1235</v>
      </c>
      <c r="C593" s="410"/>
      <c r="D593" s="411"/>
      <c r="E593" s="412"/>
      <c r="F593" s="411"/>
    </row>
    <row r="594" spans="1:6">
      <c r="A594" s="508"/>
      <c r="B594" s="414"/>
      <c r="C594" s="410"/>
      <c r="D594" s="411"/>
      <c r="E594" s="412"/>
      <c r="F594" s="411"/>
    </row>
    <row r="595" spans="1:6">
      <c r="A595" s="415"/>
      <c r="B595" s="416" t="s">
        <v>533</v>
      </c>
      <c r="C595" s="417" t="s">
        <v>145</v>
      </c>
      <c r="D595" s="418">
        <v>1</v>
      </c>
      <c r="E595" s="419"/>
      <c r="F595" s="420">
        <f>D595*$E595</f>
        <v>0</v>
      </c>
    </row>
    <row r="596" spans="1:6">
      <c r="A596" s="421"/>
      <c r="B596" s="422"/>
      <c r="C596" s="423"/>
      <c r="D596" s="424"/>
      <c r="E596" s="425"/>
      <c r="F596" s="426"/>
    </row>
    <row r="597" spans="1:6">
      <c r="A597" s="421"/>
      <c r="B597" s="422"/>
      <c r="C597" s="423"/>
      <c r="D597" s="424"/>
      <c r="E597" s="425"/>
      <c r="F597" s="426"/>
    </row>
    <row r="598" spans="1:6" ht="191.25">
      <c r="A598" s="458" t="s">
        <v>1007</v>
      </c>
      <c r="B598" s="414" t="s">
        <v>1235</v>
      </c>
      <c r="C598" s="410"/>
      <c r="D598" s="411"/>
      <c r="E598" s="412"/>
      <c r="F598" s="411"/>
    </row>
    <row r="599" spans="1:6">
      <c r="A599" s="508"/>
      <c r="B599" s="414" t="s">
        <v>1236</v>
      </c>
      <c r="C599" s="410"/>
      <c r="D599" s="411"/>
      <c r="E599" s="412"/>
      <c r="F599" s="411"/>
    </row>
    <row r="600" spans="1:6">
      <c r="A600" s="415"/>
      <c r="B600" s="416" t="s">
        <v>534</v>
      </c>
      <c r="C600" s="417" t="s">
        <v>145</v>
      </c>
      <c r="D600" s="418">
        <v>3</v>
      </c>
      <c r="E600" s="419"/>
      <c r="F600" s="420">
        <f>D600*$E600</f>
        <v>0</v>
      </c>
    </row>
    <row r="601" spans="1:6">
      <c r="A601" s="421"/>
      <c r="B601" s="422"/>
      <c r="C601" s="423"/>
      <c r="D601" s="424"/>
      <c r="E601" s="425"/>
      <c r="F601" s="426"/>
    </row>
    <row r="602" spans="1:6">
      <c r="A602" s="421"/>
      <c r="B602" s="422"/>
      <c r="C602" s="423"/>
      <c r="D602" s="424"/>
      <c r="E602" s="425"/>
      <c r="F602" s="426"/>
    </row>
    <row r="603" spans="1:6" ht="15.75" thickBot="1">
      <c r="A603" s="427" t="s">
        <v>743</v>
      </c>
      <c r="B603" s="513" t="s">
        <v>528</v>
      </c>
      <c r="C603" s="429"/>
      <c r="D603" s="430"/>
      <c r="E603" s="431"/>
      <c r="F603" s="432">
        <f>SUM(F578:F602)</f>
        <v>0</v>
      </c>
    </row>
    <row r="604" spans="1:6">
      <c r="A604" s="421"/>
      <c r="B604" s="422"/>
      <c r="C604" s="423"/>
      <c r="D604" s="424"/>
      <c r="E604" s="425"/>
      <c r="F604" s="426"/>
    </row>
    <row r="605" spans="1:6">
      <c r="A605" s="421"/>
      <c r="B605" s="422"/>
      <c r="C605" s="423"/>
      <c r="D605" s="424"/>
      <c r="E605" s="425"/>
      <c r="F605" s="426"/>
    </row>
    <row r="606" spans="1:6">
      <c r="A606" s="380"/>
      <c r="B606" s="381"/>
      <c r="C606" s="382"/>
      <c r="D606" s="383"/>
      <c r="E606" s="436"/>
      <c r="F606" s="503"/>
    </row>
    <row r="607" spans="1:6" ht="18">
      <c r="A607" s="441" t="s">
        <v>535</v>
      </c>
      <c r="B607" s="390" t="s">
        <v>1341</v>
      </c>
      <c r="C607" s="391"/>
      <c r="D607" s="392"/>
      <c r="E607" s="514"/>
      <c r="F607" s="515"/>
    </row>
    <row r="608" spans="1:6">
      <c r="A608" s="510"/>
      <c r="B608" s="396"/>
      <c r="C608" s="397"/>
      <c r="D608" s="383"/>
      <c r="E608" s="436"/>
      <c r="F608" s="503"/>
    </row>
    <row r="609" spans="1:6">
      <c r="A609" s="381"/>
      <c r="B609" s="1140" t="s">
        <v>537</v>
      </c>
      <c r="C609" s="1140"/>
      <c r="D609" s="1140"/>
      <c r="E609" s="1140"/>
      <c r="F609" s="1140"/>
    </row>
    <row r="610" spans="1:6">
      <c r="A610" s="381"/>
      <c r="B610" s="1140" t="s">
        <v>538</v>
      </c>
      <c r="C610" s="1140"/>
      <c r="D610" s="1140"/>
      <c r="E610" s="1140"/>
      <c r="F610" s="1140"/>
    </row>
    <row r="611" spans="1:6">
      <c r="A611" s="381"/>
      <c r="B611" s="1140" t="s">
        <v>539</v>
      </c>
      <c r="C611" s="1140"/>
      <c r="D611" s="1140"/>
      <c r="E611" s="1140"/>
      <c r="F611" s="1140"/>
    </row>
    <row r="612" spans="1:6">
      <c r="A612" s="381"/>
      <c r="B612" s="1140" t="s">
        <v>540</v>
      </c>
      <c r="C612" s="1140"/>
      <c r="D612" s="1140"/>
      <c r="E612" s="1140"/>
      <c r="F612" s="1140"/>
    </row>
    <row r="613" spans="1:6">
      <c r="A613" s="381"/>
      <c r="B613" s="1140" t="s">
        <v>541</v>
      </c>
      <c r="C613" s="1140"/>
      <c r="D613" s="1140"/>
      <c r="E613" s="1140"/>
      <c r="F613" s="1140"/>
    </row>
    <row r="614" spans="1:6">
      <c r="A614" s="381"/>
      <c r="B614" s="1140" t="s">
        <v>542</v>
      </c>
      <c r="C614" s="1140"/>
      <c r="D614" s="1140"/>
      <c r="E614" s="1140"/>
      <c r="F614" s="1140"/>
    </row>
    <row r="615" spans="1:6">
      <c r="A615" s="381"/>
      <c r="B615" s="1140" t="s">
        <v>543</v>
      </c>
      <c r="C615" s="1140"/>
      <c r="D615" s="1140"/>
      <c r="E615" s="1140"/>
      <c r="F615" s="1140"/>
    </row>
    <row r="616" spans="1:6">
      <c r="A616" s="381"/>
      <c r="B616" s="1140" t="s">
        <v>544</v>
      </c>
      <c r="C616" s="1140"/>
      <c r="D616" s="1140"/>
      <c r="E616" s="1140"/>
      <c r="F616" s="1140"/>
    </row>
    <row r="617" spans="1:6">
      <c r="A617" s="381"/>
      <c r="B617" s="1140" t="s">
        <v>545</v>
      </c>
      <c r="C617" s="1140"/>
      <c r="D617" s="1140"/>
      <c r="E617" s="1140"/>
      <c r="F617" s="1140"/>
    </row>
    <row r="618" spans="1:6">
      <c r="A618" s="381"/>
      <c r="B618" s="1140" t="s">
        <v>546</v>
      </c>
      <c r="C618" s="1140"/>
      <c r="D618" s="1140"/>
      <c r="E618" s="1140"/>
      <c r="F618" s="1140"/>
    </row>
    <row r="619" spans="1:6">
      <c r="A619" s="381"/>
      <c r="B619" s="1140" t="s">
        <v>547</v>
      </c>
      <c r="C619" s="1140"/>
      <c r="D619" s="1140"/>
      <c r="E619" s="1140"/>
      <c r="F619" s="1140"/>
    </row>
    <row r="620" spans="1:6">
      <c r="A620" s="381"/>
      <c r="B620" s="1140" t="s">
        <v>548</v>
      </c>
      <c r="C620" s="1140"/>
      <c r="D620" s="1140"/>
      <c r="E620" s="1140"/>
      <c r="F620" s="1140"/>
    </row>
    <row r="621" spans="1:6">
      <c r="A621" s="381"/>
      <c r="B621" s="1140" t="s">
        <v>549</v>
      </c>
      <c r="C621" s="1140"/>
      <c r="D621" s="1140"/>
      <c r="E621" s="1140"/>
      <c r="F621" s="1140"/>
    </row>
    <row r="622" spans="1:6">
      <c r="A622" s="516"/>
      <c r="B622" s="1141" t="s">
        <v>274</v>
      </c>
      <c r="C622" s="1141"/>
      <c r="D622" s="1141"/>
      <c r="E622" s="1141"/>
      <c r="F622" s="1141"/>
    </row>
    <row r="623" spans="1:6">
      <c r="A623" s="407" t="s">
        <v>275</v>
      </c>
      <c r="B623" s="1140" t="s">
        <v>386</v>
      </c>
      <c r="C623" s="1140"/>
      <c r="D623" s="1140"/>
      <c r="E623" s="1140"/>
      <c r="F623" s="1140"/>
    </row>
    <row r="624" spans="1:6">
      <c r="A624" s="407" t="s">
        <v>275</v>
      </c>
      <c r="B624" s="1140" t="s">
        <v>387</v>
      </c>
      <c r="C624" s="1140"/>
      <c r="D624" s="1140"/>
      <c r="E624" s="1140"/>
      <c r="F624" s="1140"/>
    </row>
    <row r="625" spans="1:6">
      <c r="A625" s="407" t="s">
        <v>275</v>
      </c>
      <c r="B625" s="1140" t="s">
        <v>388</v>
      </c>
      <c r="C625" s="1140"/>
      <c r="D625" s="1140"/>
      <c r="E625" s="1140"/>
      <c r="F625" s="1140"/>
    </row>
    <row r="626" spans="1:6">
      <c r="A626" s="407" t="s">
        <v>275</v>
      </c>
      <c r="B626" s="1140" t="s">
        <v>389</v>
      </c>
      <c r="C626" s="1140"/>
      <c r="D626" s="1140"/>
      <c r="E626" s="1140"/>
      <c r="F626" s="1140"/>
    </row>
    <row r="627" spans="1:6">
      <c r="A627" s="407" t="s">
        <v>275</v>
      </c>
      <c r="B627" s="1140" t="s">
        <v>390</v>
      </c>
      <c r="C627" s="1140"/>
      <c r="D627" s="1140"/>
      <c r="E627" s="1140"/>
      <c r="F627" s="1140"/>
    </row>
    <row r="628" spans="1:6">
      <c r="A628" s="407" t="s">
        <v>275</v>
      </c>
      <c r="B628" s="1140" t="s">
        <v>391</v>
      </c>
      <c r="C628" s="1140"/>
      <c r="D628" s="1140"/>
      <c r="E628" s="1140"/>
      <c r="F628" s="1140"/>
    </row>
    <row r="629" spans="1:6">
      <c r="A629" s="407" t="s">
        <v>275</v>
      </c>
      <c r="B629" s="1140" t="s">
        <v>392</v>
      </c>
      <c r="C629" s="1140"/>
      <c r="D629" s="1140"/>
      <c r="E629" s="1140"/>
      <c r="F629" s="1140"/>
    </row>
    <row r="630" spans="1:6">
      <c r="A630" s="407" t="s">
        <v>275</v>
      </c>
      <c r="B630" s="1140" t="s">
        <v>393</v>
      </c>
      <c r="C630" s="1140"/>
      <c r="D630" s="1140"/>
      <c r="E630" s="1140"/>
      <c r="F630" s="1140"/>
    </row>
    <row r="631" spans="1:6">
      <c r="A631" s="407" t="s">
        <v>275</v>
      </c>
      <c r="B631" s="1140" t="s">
        <v>394</v>
      </c>
      <c r="C631" s="1140"/>
      <c r="D631" s="1140"/>
      <c r="E631" s="1140"/>
      <c r="F631" s="1140"/>
    </row>
    <row r="632" spans="1:6">
      <c r="A632" s="407" t="s">
        <v>275</v>
      </c>
      <c r="B632" s="1140" t="s">
        <v>395</v>
      </c>
      <c r="C632" s="1140"/>
      <c r="D632" s="1140"/>
      <c r="E632" s="1140"/>
      <c r="F632" s="1140"/>
    </row>
    <row r="633" spans="1:6">
      <c r="A633" s="407" t="s">
        <v>275</v>
      </c>
      <c r="B633" s="1140" t="s">
        <v>396</v>
      </c>
      <c r="C633" s="1140"/>
      <c r="D633" s="1140"/>
      <c r="E633" s="1140"/>
      <c r="F633" s="1140"/>
    </row>
    <row r="634" spans="1:6">
      <c r="A634" s="407" t="s">
        <v>275</v>
      </c>
      <c r="B634" s="1140" t="s">
        <v>397</v>
      </c>
      <c r="C634" s="1140"/>
      <c r="D634" s="1140"/>
      <c r="E634" s="1140"/>
      <c r="F634" s="1140"/>
    </row>
    <row r="635" spans="1:6">
      <c r="A635" s="407" t="s">
        <v>275</v>
      </c>
      <c r="B635" s="1140" t="s">
        <v>398</v>
      </c>
      <c r="C635" s="1140"/>
      <c r="D635" s="1140"/>
      <c r="E635" s="1140"/>
      <c r="F635" s="1140"/>
    </row>
    <row r="636" spans="1:6">
      <c r="A636" s="407" t="s">
        <v>275</v>
      </c>
      <c r="B636" s="1140" t="s">
        <v>399</v>
      </c>
      <c r="C636" s="1140"/>
      <c r="D636" s="1140"/>
      <c r="E636" s="1140"/>
      <c r="F636" s="1140"/>
    </row>
    <row r="637" spans="1:6">
      <c r="A637" s="407" t="s">
        <v>275</v>
      </c>
      <c r="B637" s="1140" t="s">
        <v>550</v>
      </c>
      <c r="C637" s="1140"/>
      <c r="D637" s="1140"/>
      <c r="E637" s="1140"/>
      <c r="F637" s="1140"/>
    </row>
    <row r="638" spans="1:6">
      <c r="A638" s="407" t="s">
        <v>275</v>
      </c>
      <c r="B638" s="1140" t="s">
        <v>401</v>
      </c>
      <c r="C638" s="1140"/>
      <c r="D638" s="1140"/>
      <c r="E638" s="1140"/>
      <c r="F638" s="1140"/>
    </row>
    <row r="639" spans="1:6">
      <c r="A639" s="407" t="s">
        <v>275</v>
      </c>
      <c r="B639" s="1140" t="s">
        <v>402</v>
      </c>
      <c r="C639" s="1140"/>
      <c r="D639" s="1140"/>
      <c r="E639" s="1140"/>
      <c r="F639" s="1140"/>
    </row>
    <row r="640" spans="1:6">
      <c r="A640" s="407" t="s">
        <v>275</v>
      </c>
      <c r="B640" s="1140" t="s">
        <v>403</v>
      </c>
      <c r="C640" s="1140"/>
      <c r="D640" s="1140"/>
      <c r="E640" s="1140"/>
      <c r="F640" s="1140"/>
    </row>
    <row r="641" spans="1:6">
      <c r="A641" s="407" t="s">
        <v>275</v>
      </c>
      <c r="B641" s="1140" t="s">
        <v>551</v>
      </c>
      <c r="C641" s="1140"/>
      <c r="D641" s="1140"/>
      <c r="E641" s="1140"/>
      <c r="F641" s="1140"/>
    </row>
    <row r="642" spans="1:6">
      <c r="A642" s="407" t="s">
        <v>275</v>
      </c>
      <c r="B642" s="1140" t="s">
        <v>405</v>
      </c>
      <c r="C642" s="1140"/>
      <c r="D642" s="1140"/>
      <c r="E642" s="1140"/>
      <c r="F642" s="1140"/>
    </row>
    <row r="643" spans="1:6">
      <c r="A643" s="407" t="s">
        <v>275</v>
      </c>
      <c r="B643" s="1140" t="s">
        <v>406</v>
      </c>
      <c r="C643" s="1140"/>
      <c r="D643" s="1140"/>
      <c r="E643" s="1140"/>
      <c r="F643" s="1140"/>
    </row>
    <row r="644" spans="1:6">
      <c r="A644" s="407" t="s">
        <v>275</v>
      </c>
      <c r="B644" s="1140" t="s">
        <v>420</v>
      </c>
      <c r="C644" s="1140"/>
      <c r="D644" s="1140"/>
      <c r="E644" s="1140"/>
      <c r="F644" s="1140"/>
    </row>
    <row r="645" spans="1:6">
      <c r="A645" s="407" t="s">
        <v>275</v>
      </c>
      <c r="B645" s="1140" t="s">
        <v>408</v>
      </c>
      <c r="C645" s="1140"/>
      <c r="D645" s="1140"/>
      <c r="E645" s="1140"/>
      <c r="F645" s="1140"/>
    </row>
    <row r="646" spans="1:6">
      <c r="A646" s="407"/>
      <c r="B646" s="446"/>
      <c r="C646" s="446"/>
      <c r="D646" s="446"/>
      <c r="E646" s="446"/>
      <c r="F646" s="446"/>
    </row>
    <row r="647" spans="1:6" ht="288">
      <c r="A647" s="511"/>
      <c r="B647" s="512" t="s">
        <v>1329</v>
      </c>
      <c r="C647" s="512"/>
      <c r="D647" s="512"/>
      <c r="E647" s="512"/>
      <c r="F647" s="512"/>
    </row>
    <row r="648" spans="1:6" ht="300">
      <c r="A648" s="497"/>
      <c r="B648" s="517" t="s">
        <v>1331</v>
      </c>
      <c r="C648" s="382"/>
      <c r="D648" s="383"/>
      <c r="E648" s="436"/>
      <c r="F648" s="503"/>
    </row>
    <row r="649" spans="1:6" ht="192">
      <c r="A649" s="497"/>
      <c r="B649" s="517" t="s">
        <v>1330</v>
      </c>
      <c r="C649" s="382"/>
      <c r="D649" s="383"/>
      <c r="E649" s="436"/>
      <c r="F649" s="503"/>
    </row>
    <row r="650" spans="1:6">
      <c r="A650" s="497"/>
      <c r="B650" s="517"/>
      <c r="C650" s="382"/>
      <c r="D650" s="383"/>
      <c r="E650" s="436"/>
      <c r="F650" s="503"/>
    </row>
    <row r="651" spans="1:6" ht="84">
      <c r="A651" s="507"/>
      <c r="B651" s="518" t="s">
        <v>1184</v>
      </c>
      <c r="C651" s="423"/>
      <c r="D651" s="424"/>
      <c r="E651" s="425"/>
      <c r="F651" s="426"/>
    </row>
    <row r="652" spans="1:6">
      <c r="A652" s="421"/>
      <c r="B652" s="422"/>
      <c r="C652" s="423"/>
      <c r="D652" s="424"/>
      <c r="E652" s="425"/>
      <c r="F652" s="426"/>
    </row>
    <row r="653" spans="1:6">
      <c r="A653" s="421"/>
      <c r="B653" s="422"/>
      <c r="C653" s="423"/>
      <c r="D653" s="424"/>
      <c r="E653" s="425"/>
      <c r="F653" s="426"/>
    </row>
    <row r="654" spans="1:6" ht="318.75">
      <c r="A654" s="458" t="s">
        <v>1008</v>
      </c>
      <c r="B654" s="409" t="s">
        <v>858</v>
      </c>
      <c r="C654" s="410"/>
      <c r="D654" s="411"/>
      <c r="E654" s="477"/>
      <c r="F654" s="411"/>
    </row>
    <row r="655" spans="1:6">
      <c r="A655" s="519"/>
      <c r="B655" s="414" t="s">
        <v>860</v>
      </c>
      <c r="C655" s="410"/>
      <c r="D655" s="411"/>
      <c r="E655" s="477"/>
      <c r="F655" s="411"/>
    </row>
    <row r="656" spans="1:6">
      <c r="A656" s="415"/>
      <c r="B656" s="416" t="s">
        <v>859</v>
      </c>
      <c r="C656" s="417" t="s">
        <v>145</v>
      </c>
      <c r="D656" s="418">
        <v>1</v>
      </c>
      <c r="E656" s="419"/>
      <c r="F656" s="420">
        <f>D656*$E656</f>
        <v>0</v>
      </c>
    </row>
    <row r="657" spans="1:6">
      <c r="A657" s="507"/>
      <c r="B657" s="422"/>
      <c r="C657" s="423"/>
      <c r="D657" s="424"/>
      <c r="E657" s="425"/>
      <c r="F657" s="426"/>
    </row>
    <row r="658" spans="1:6">
      <c r="A658" s="507"/>
      <c r="B658" s="422"/>
      <c r="C658" s="423"/>
      <c r="D658" s="424"/>
      <c r="E658" s="425"/>
      <c r="F658" s="426"/>
    </row>
    <row r="659" spans="1:6" ht="318.75">
      <c r="A659" s="458" t="s">
        <v>1009</v>
      </c>
      <c r="B659" s="409" t="s">
        <v>856</v>
      </c>
      <c r="C659" s="410"/>
      <c r="D659" s="411"/>
      <c r="E659" s="477"/>
      <c r="F659" s="411"/>
    </row>
    <row r="660" spans="1:6">
      <c r="A660" s="519"/>
      <c r="B660" s="414" t="s">
        <v>861</v>
      </c>
      <c r="C660" s="410"/>
      <c r="D660" s="411"/>
      <c r="E660" s="477"/>
      <c r="F660" s="411"/>
    </row>
    <row r="661" spans="1:6">
      <c r="A661" s="415"/>
      <c r="B661" s="416" t="s">
        <v>857</v>
      </c>
      <c r="C661" s="417" t="s">
        <v>145</v>
      </c>
      <c r="D661" s="418">
        <v>1</v>
      </c>
      <c r="E661" s="419"/>
      <c r="F661" s="420">
        <f>D661*$E661</f>
        <v>0</v>
      </c>
    </row>
    <row r="662" spans="1:6">
      <c r="A662" s="507"/>
      <c r="B662" s="422"/>
      <c r="C662" s="423"/>
      <c r="D662" s="424"/>
      <c r="E662" s="425"/>
      <c r="F662" s="426"/>
    </row>
    <row r="663" spans="1:6">
      <c r="A663" s="507"/>
      <c r="B663" s="422"/>
      <c r="C663" s="423"/>
      <c r="D663" s="424"/>
      <c r="E663" s="425"/>
      <c r="F663" s="426"/>
    </row>
    <row r="664" spans="1:6" ht="318.75">
      <c r="A664" s="458" t="s">
        <v>1010</v>
      </c>
      <c r="B664" s="409" t="s">
        <v>863</v>
      </c>
      <c r="C664" s="410"/>
      <c r="D664" s="411"/>
      <c r="E664" s="477"/>
      <c r="F664" s="411"/>
    </row>
    <row r="665" spans="1:6">
      <c r="A665" s="519"/>
      <c r="B665" s="414"/>
      <c r="C665" s="410"/>
      <c r="D665" s="411"/>
      <c r="E665" s="477"/>
      <c r="F665" s="411"/>
    </row>
    <row r="666" spans="1:6">
      <c r="A666" s="415"/>
      <c r="B666" s="416" t="s">
        <v>862</v>
      </c>
      <c r="C666" s="417" t="s">
        <v>145</v>
      </c>
      <c r="D666" s="418">
        <v>1</v>
      </c>
      <c r="E666" s="419"/>
      <c r="F666" s="420">
        <f>D666*$E666</f>
        <v>0</v>
      </c>
    </row>
    <row r="667" spans="1:6">
      <c r="A667" s="507"/>
      <c r="B667" s="422"/>
      <c r="C667" s="423"/>
      <c r="D667" s="424"/>
      <c r="E667" s="425"/>
      <c r="F667" s="426"/>
    </row>
    <row r="668" spans="1:6">
      <c r="A668" s="507"/>
      <c r="B668" s="422"/>
      <c r="C668" s="423"/>
      <c r="D668" s="424"/>
      <c r="E668" s="425"/>
      <c r="F668" s="426"/>
    </row>
    <row r="669" spans="1:6" ht="229.5">
      <c r="A669" s="458" t="s">
        <v>1011</v>
      </c>
      <c r="B669" s="409" t="s">
        <v>552</v>
      </c>
      <c r="C669" s="410"/>
      <c r="D669" s="411"/>
      <c r="E669" s="477"/>
      <c r="F669" s="411"/>
    </row>
    <row r="670" spans="1:6">
      <c r="A670" s="519"/>
      <c r="B670" s="414"/>
      <c r="C670" s="410"/>
      <c r="D670" s="411"/>
      <c r="E670" s="477"/>
      <c r="F670" s="411"/>
    </row>
    <row r="671" spans="1:6">
      <c r="A671" s="415"/>
      <c r="B671" s="416" t="s">
        <v>1310</v>
      </c>
      <c r="C671" s="417" t="s">
        <v>145</v>
      </c>
      <c r="D671" s="418">
        <v>1</v>
      </c>
      <c r="E671" s="419"/>
      <c r="F671" s="420">
        <f>D671*$E671</f>
        <v>0</v>
      </c>
    </row>
    <row r="672" spans="1:6">
      <c r="A672" s="507"/>
      <c r="B672" s="422"/>
      <c r="C672" s="423"/>
      <c r="D672" s="424"/>
      <c r="E672" s="425"/>
      <c r="F672" s="426"/>
    </row>
    <row r="673" spans="1:6">
      <c r="A673" s="507"/>
      <c r="B673" s="422"/>
      <c r="C673" s="423"/>
      <c r="D673" s="424"/>
      <c r="E673" s="425"/>
      <c r="F673" s="426"/>
    </row>
    <row r="674" spans="1:6" ht="216.75">
      <c r="A674" s="458" t="s">
        <v>1012</v>
      </c>
      <c r="B674" s="409" t="s">
        <v>553</v>
      </c>
      <c r="C674" s="410"/>
      <c r="D674" s="411"/>
      <c r="E674" s="477"/>
      <c r="F674" s="411"/>
    </row>
    <row r="675" spans="1:6">
      <c r="A675" s="519"/>
      <c r="B675" s="414"/>
      <c r="C675" s="410"/>
      <c r="D675" s="411"/>
      <c r="E675" s="477"/>
      <c r="F675" s="411"/>
    </row>
    <row r="676" spans="1:6">
      <c r="A676" s="415"/>
      <c r="B676" s="416" t="s">
        <v>1311</v>
      </c>
      <c r="C676" s="417" t="s">
        <v>145</v>
      </c>
      <c r="D676" s="418">
        <v>1</v>
      </c>
      <c r="E676" s="419"/>
      <c r="F676" s="420">
        <f>D676*$E676</f>
        <v>0</v>
      </c>
    </row>
    <row r="677" spans="1:6">
      <c r="A677" s="507"/>
      <c r="B677" s="422"/>
      <c r="C677" s="423"/>
      <c r="D677" s="424"/>
      <c r="E677" s="425"/>
      <c r="F677" s="426"/>
    </row>
    <row r="678" spans="1:6">
      <c r="A678" s="507"/>
      <c r="B678" s="422"/>
      <c r="C678" s="423"/>
      <c r="D678" s="424"/>
      <c r="E678" s="425"/>
      <c r="F678" s="426"/>
    </row>
    <row r="679" spans="1:6" ht="216.75">
      <c r="A679" s="458" t="s">
        <v>1013</v>
      </c>
      <c r="B679" s="409" t="s">
        <v>553</v>
      </c>
      <c r="C679" s="410"/>
      <c r="D679" s="411"/>
      <c r="E679" s="477"/>
      <c r="F679" s="411"/>
    </row>
    <row r="680" spans="1:6">
      <c r="A680" s="519"/>
      <c r="B680" s="414"/>
      <c r="C680" s="410"/>
      <c r="D680" s="411"/>
      <c r="E680" s="477"/>
      <c r="F680" s="411"/>
    </row>
    <row r="681" spans="1:6">
      <c r="A681" s="415"/>
      <c r="B681" s="416" t="s">
        <v>1312</v>
      </c>
      <c r="C681" s="417" t="s">
        <v>145</v>
      </c>
      <c r="D681" s="418">
        <v>2</v>
      </c>
      <c r="E681" s="419"/>
      <c r="F681" s="420">
        <f>D681*$E681</f>
        <v>0</v>
      </c>
    </row>
    <row r="682" spans="1:6">
      <c r="A682" s="507"/>
      <c r="B682" s="422"/>
      <c r="C682" s="423"/>
      <c r="D682" s="424"/>
      <c r="E682" s="425"/>
      <c r="F682" s="426"/>
    </row>
    <row r="683" spans="1:6">
      <c r="A683" s="507"/>
      <c r="B683" s="422"/>
      <c r="C683" s="423"/>
      <c r="D683" s="424"/>
      <c r="E683" s="425"/>
      <c r="F683" s="426"/>
    </row>
    <row r="684" spans="1:6" ht="242.25">
      <c r="A684" s="458" t="s">
        <v>1014</v>
      </c>
      <c r="B684" s="409" t="s">
        <v>785</v>
      </c>
      <c r="C684" s="410"/>
      <c r="D684" s="411"/>
      <c r="E684" s="477"/>
      <c r="F684" s="411"/>
    </row>
    <row r="685" spans="1:6">
      <c r="A685" s="519"/>
      <c r="B685" s="414"/>
      <c r="C685" s="410"/>
      <c r="D685" s="411"/>
      <c r="E685" s="477"/>
      <c r="F685" s="411"/>
    </row>
    <row r="686" spans="1:6">
      <c r="A686" s="415"/>
      <c r="B686" s="416" t="s">
        <v>1313</v>
      </c>
      <c r="C686" s="417" t="s">
        <v>145</v>
      </c>
      <c r="D686" s="418">
        <v>1</v>
      </c>
      <c r="E686" s="419"/>
      <c r="F686" s="420">
        <f>D686*$E686</f>
        <v>0</v>
      </c>
    </row>
    <row r="687" spans="1:6">
      <c r="A687" s="507"/>
      <c r="B687" s="422"/>
      <c r="C687" s="423"/>
      <c r="D687" s="424"/>
      <c r="E687" s="425"/>
      <c r="F687" s="426"/>
    </row>
    <row r="688" spans="1:6">
      <c r="A688" s="507"/>
      <c r="B688" s="422"/>
      <c r="C688" s="423"/>
      <c r="D688" s="424"/>
      <c r="E688" s="425"/>
      <c r="F688" s="426"/>
    </row>
    <row r="689" spans="1:6" ht="204">
      <c r="A689" s="458" t="s">
        <v>1226</v>
      </c>
      <c r="B689" s="409" t="s">
        <v>1227</v>
      </c>
      <c r="C689" s="410"/>
      <c r="D689" s="411"/>
      <c r="E689" s="477"/>
      <c r="F689" s="411"/>
    </row>
    <row r="690" spans="1:6">
      <c r="A690" s="519"/>
      <c r="B690" s="414"/>
      <c r="C690" s="410"/>
      <c r="D690" s="411"/>
      <c r="E690" s="477"/>
      <c r="F690" s="411"/>
    </row>
    <row r="691" spans="1:6">
      <c r="A691" s="415"/>
      <c r="B691" s="416" t="s">
        <v>1314</v>
      </c>
      <c r="C691" s="417" t="s">
        <v>145</v>
      </c>
      <c r="D691" s="418">
        <v>1</v>
      </c>
      <c r="E691" s="419"/>
      <c r="F691" s="420">
        <f>D691*$E691</f>
        <v>0</v>
      </c>
    </row>
    <row r="692" spans="1:6">
      <c r="A692" s="507"/>
      <c r="B692" s="422"/>
      <c r="C692" s="423"/>
      <c r="D692" s="424"/>
      <c r="E692" s="425"/>
      <c r="F692" s="426"/>
    </row>
    <row r="693" spans="1:6">
      <c r="A693" s="507"/>
      <c r="B693" s="422"/>
      <c r="C693" s="423"/>
      <c r="D693" s="424"/>
      <c r="E693" s="425"/>
      <c r="F693" s="426"/>
    </row>
    <row r="694" spans="1:6" ht="15.75" thickBot="1">
      <c r="A694" s="427" t="s">
        <v>535</v>
      </c>
      <c r="B694" s="427" t="s">
        <v>536</v>
      </c>
      <c r="C694" s="429"/>
      <c r="D694" s="430"/>
      <c r="E694" s="431"/>
      <c r="F694" s="432">
        <f>SUM(F654:F693)</f>
        <v>0</v>
      </c>
    </row>
    <row r="695" spans="1:6">
      <c r="A695" s="380"/>
      <c r="B695" s="381"/>
      <c r="C695" s="382"/>
      <c r="D695" s="383"/>
      <c r="E695" s="436"/>
      <c r="F695" s="503"/>
    </row>
    <row r="696" spans="1:6">
      <c r="A696" s="380"/>
      <c r="B696" s="381"/>
      <c r="C696" s="382"/>
      <c r="D696" s="383"/>
      <c r="E696" s="436"/>
      <c r="F696" s="503"/>
    </row>
    <row r="697" spans="1:6">
      <c r="A697" s="380"/>
      <c r="B697" s="381"/>
      <c r="C697" s="382"/>
      <c r="D697" s="383"/>
      <c r="E697" s="436"/>
      <c r="F697" s="503"/>
    </row>
    <row r="698" spans="1:6" ht="18">
      <c r="A698" s="441" t="s">
        <v>509</v>
      </c>
      <c r="B698" s="390" t="s">
        <v>555</v>
      </c>
      <c r="C698" s="391"/>
      <c r="D698" s="392"/>
      <c r="E698" s="393"/>
      <c r="F698" s="394"/>
    </row>
    <row r="699" spans="1:6">
      <c r="A699" s="381"/>
      <c r="B699" s="399"/>
      <c r="C699" s="399"/>
      <c r="D699" s="399"/>
      <c r="E699" s="403"/>
      <c r="F699" s="399"/>
    </row>
    <row r="700" spans="1:6">
      <c r="A700" s="421"/>
      <c r="B700" s="422"/>
      <c r="C700" s="423"/>
      <c r="D700" s="424"/>
      <c r="E700" s="425"/>
      <c r="F700" s="426"/>
    </row>
    <row r="701" spans="1:6" ht="255">
      <c r="A701" s="458" t="s">
        <v>1015</v>
      </c>
      <c r="B701" s="414" t="s">
        <v>1237</v>
      </c>
      <c r="C701" s="410"/>
      <c r="D701" s="411"/>
      <c r="E701" s="412"/>
      <c r="F701" s="411"/>
    </row>
    <row r="702" spans="1:6">
      <c r="A702" s="508"/>
      <c r="B702" s="414"/>
      <c r="C702" s="410"/>
      <c r="D702" s="411"/>
      <c r="E702" s="412"/>
      <c r="F702" s="411"/>
    </row>
    <row r="703" spans="1:6">
      <c r="A703" s="415"/>
      <c r="B703" s="416" t="s">
        <v>556</v>
      </c>
      <c r="C703" s="417" t="s">
        <v>145</v>
      </c>
      <c r="D703" s="418">
        <v>1</v>
      </c>
      <c r="E703" s="419"/>
      <c r="F703" s="420">
        <f>D703*$E703</f>
        <v>0</v>
      </c>
    </row>
    <row r="704" spans="1:6">
      <c r="A704" s="421"/>
      <c r="B704" s="422"/>
      <c r="C704" s="423"/>
      <c r="D704" s="424"/>
      <c r="E704" s="425"/>
      <c r="F704" s="426"/>
    </row>
    <row r="705" spans="1:6">
      <c r="A705" s="421"/>
      <c r="B705" s="422"/>
      <c r="C705" s="423"/>
      <c r="D705" s="424"/>
      <c r="E705" s="425"/>
      <c r="F705" s="426"/>
    </row>
    <row r="706" spans="1:6" ht="255">
      <c r="A706" s="458" t="s">
        <v>1016</v>
      </c>
      <c r="B706" s="414" t="s">
        <v>1152</v>
      </c>
      <c r="C706" s="410"/>
      <c r="D706" s="411"/>
      <c r="E706" s="412"/>
      <c r="F706" s="411"/>
    </row>
    <row r="707" spans="1:6">
      <c r="A707" s="508"/>
      <c r="B707" s="414"/>
      <c r="C707" s="410"/>
      <c r="D707" s="411"/>
      <c r="E707" s="412"/>
      <c r="F707" s="411"/>
    </row>
    <row r="708" spans="1:6">
      <c r="A708" s="415"/>
      <c r="B708" s="416" t="s">
        <v>557</v>
      </c>
      <c r="C708" s="417" t="s">
        <v>145</v>
      </c>
      <c r="D708" s="418">
        <v>1</v>
      </c>
      <c r="E708" s="419"/>
      <c r="F708" s="420">
        <f>D708*$E708</f>
        <v>0</v>
      </c>
    </row>
    <row r="709" spans="1:6">
      <c r="A709" s="421"/>
      <c r="B709" s="422"/>
      <c r="C709" s="423"/>
      <c r="D709" s="424"/>
      <c r="E709" s="425"/>
      <c r="F709" s="426"/>
    </row>
    <row r="710" spans="1:6">
      <c r="A710" s="421"/>
      <c r="B710" s="422"/>
      <c r="C710" s="423"/>
      <c r="D710" s="424"/>
      <c r="E710" s="425"/>
      <c r="F710" s="426"/>
    </row>
    <row r="711" spans="1:6" ht="216.75">
      <c r="A711" s="458" t="s">
        <v>1117</v>
      </c>
      <c r="B711" s="414" t="s">
        <v>1238</v>
      </c>
      <c r="C711" s="410"/>
      <c r="D711" s="411"/>
      <c r="E711" s="412"/>
      <c r="F711" s="411"/>
    </row>
    <row r="712" spans="1:6">
      <c r="A712" s="508"/>
      <c r="B712" s="414"/>
      <c r="C712" s="410"/>
      <c r="D712" s="411"/>
      <c r="E712" s="412"/>
      <c r="F712" s="411"/>
    </row>
    <row r="713" spans="1:6">
      <c r="A713" s="415"/>
      <c r="B713" s="416" t="s">
        <v>1118</v>
      </c>
      <c r="C713" s="417" t="s">
        <v>145</v>
      </c>
      <c r="D713" s="418">
        <v>1</v>
      </c>
      <c r="E713" s="419"/>
      <c r="F713" s="420">
        <f>D713*$E713</f>
        <v>0</v>
      </c>
    </row>
    <row r="714" spans="1:6">
      <c r="A714" s="421"/>
      <c r="B714" s="422"/>
      <c r="C714" s="423"/>
      <c r="D714" s="424"/>
      <c r="E714" s="425"/>
      <c r="F714" s="426"/>
    </row>
    <row r="715" spans="1:6">
      <c r="A715" s="421"/>
      <c r="B715" s="422"/>
      <c r="C715" s="423"/>
      <c r="D715" s="424"/>
      <c r="E715" s="425"/>
      <c r="F715" s="426"/>
    </row>
    <row r="716" spans="1:6" ht="15.75" thickBot="1">
      <c r="A716" s="427" t="s">
        <v>509</v>
      </c>
      <c r="B716" s="459" t="s">
        <v>555</v>
      </c>
      <c r="C716" s="429"/>
      <c r="D716" s="430"/>
      <c r="E716" s="431"/>
      <c r="F716" s="432">
        <f>SUM(F701:F715)</f>
        <v>0</v>
      </c>
    </row>
    <row r="717" spans="1:6">
      <c r="A717" s="380"/>
      <c r="B717" s="381"/>
      <c r="C717" s="382"/>
      <c r="D717" s="383"/>
      <c r="E717" s="506"/>
      <c r="F717" s="385"/>
    </row>
    <row r="718" spans="1:6">
      <c r="A718" s="433"/>
      <c r="B718" s="434"/>
      <c r="C718" s="435"/>
      <c r="D718" s="433"/>
      <c r="E718" s="461"/>
      <c r="F718" s="433"/>
    </row>
    <row r="719" spans="1:6" ht="15.75">
      <c r="A719" s="389" t="s">
        <v>527</v>
      </c>
      <c r="B719" s="390" t="s">
        <v>566</v>
      </c>
      <c r="C719" s="391"/>
      <c r="D719" s="392"/>
      <c r="E719" s="393"/>
      <c r="F719" s="394"/>
    </row>
    <row r="720" spans="1:6">
      <c r="A720" s="510"/>
      <c r="B720" s="396"/>
      <c r="C720" s="397"/>
      <c r="D720" s="383"/>
      <c r="E720" s="384"/>
      <c r="F720" s="385"/>
    </row>
    <row r="721" spans="1:6">
      <c r="A721" s="381"/>
      <c r="B721" s="399"/>
      <c r="C721" s="399"/>
      <c r="D721" s="399"/>
      <c r="E721" s="403"/>
      <c r="F721" s="399"/>
    </row>
    <row r="722" spans="1:6">
      <c r="A722" s="381"/>
      <c r="B722" s="520" t="s">
        <v>567</v>
      </c>
      <c r="C722" s="399"/>
      <c r="D722" s="399"/>
      <c r="E722" s="403"/>
      <c r="F722" s="399"/>
    </row>
    <row r="723" spans="1:6">
      <c r="A723" s="381"/>
      <c r="B723" s="520" t="s">
        <v>568</v>
      </c>
      <c r="C723" s="399"/>
      <c r="D723" s="399"/>
      <c r="E723" s="403"/>
      <c r="F723" s="399"/>
    </row>
    <row r="724" spans="1:6">
      <c r="A724" s="381"/>
      <c r="B724" s="520"/>
      <c r="C724" s="399"/>
      <c r="D724" s="399"/>
      <c r="E724" s="403"/>
      <c r="F724" s="399"/>
    </row>
    <row r="725" spans="1:6" ht="102">
      <c r="A725" s="521"/>
      <c r="B725" s="520" t="s">
        <v>569</v>
      </c>
      <c r="C725" s="520"/>
      <c r="D725" s="520"/>
      <c r="E725" s="522"/>
      <c r="F725" s="520"/>
    </row>
    <row r="726" spans="1:6" ht="63.75">
      <c r="A726" s="521"/>
      <c r="B726" s="520" t="s">
        <v>570</v>
      </c>
      <c r="C726" s="520"/>
      <c r="D726" s="520"/>
      <c r="E726" s="522"/>
      <c r="F726" s="520"/>
    </row>
    <row r="727" spans="1:6" ht="51">
      <c r="A727" s="521"/>
      <c r="B727" s="520" t="s">
        <v>571</v>
      </c>
      <c r="C727" s="520"/>
      <c r="D727" s="520"/>
      <c r="E727" s="522"/>
      <c r="F727" s="520"/>
    </row>
    <row r="728" spans="1:6" ht="25.5">
      <c r="A728" s="521"/>
      <c r="B728" s="520" t="s">
        <v>572</v>
      </c>
      <c r="C728" s="520"/>
      <c r="D728" s="520"/>
      <c r="E728" s="523"/>
      <c r="F728" s="520"/>
    </row>
    <row r="729" spans="1:6" ht="25.5">
      <c r="A729" s="521"/>
      <c r="B729" s="520" t="s">
        <v>573</v>
      </c>
      <c r="C729" s="520"/>
      <c r="D729" s="520"/>
      <c r="E729" s="522"/>
      <c r="F729" s="520"/>
    </row>
    <row r="730" spans="1:6" ht="38.25">
      <c r="A730" s="521"/>
      <c r="B730" s="520" t="s">
        <v>574</v>
      </c>
      <c r="C730" s="520"/>
      <c r="D730" s="520"/>
      <c r="E730" s="522"/>
      <c r="F730" s="520"/>
    </row>
    <row r="731" spans="1:6">
      <c r="A731" s="521"/>
      <c r="B731" s="524" t="s">
        <v>780</v>
      </c>
      <c r="C731" s="520"/>
      <c r="D731" s="520"/>
      <c r="E731" s="522"/>
      <c r="F731" s="520"/>
    </row>
    <row r="732" spans="1:6">
      <c r="A732" s="521"/>
      <c r="B732" s="520" t="s">
        <v>575</v>
      </c>
      <c r="C732" s="520"/>
      <c r="D732" s="520"/>
      <c r="E732" s="522"/>
      <c r="F732" s="520"/>
    </row>
    <row r="733" spans="1:6" ht="25.5">
      <c r="A733" s="521"/>
      <c r="B733" s="520" t="s">
        <v>576</v>
      </c>
      <c r="C733" s="520"/>
      <c r="D733" s="520"/>
      <c r="E733" s="522"/>
      <c r="F733" s="520"/>
    </row>
    <row r="734" spans="1:6" ht="25.5">
      <c r="A734" s="521"/>
      <c r="B734" s="520" t="s">
        <v>577</v>
      </c>
      <c r="C734" s="520"/>
      <c r="D734" s="520"/>
      <c r="E734" s="522"/>
      <c r="F734" s="520"/>
    </row>
    <row r="735" spans="1:6">
      <c r="A735" s="381"/>
      <c r="B735" s="1137"/>
      <c r="C735" s="1137"/>
      <c r="D735" s="1137"/>
      <c r="E735" s="1137"/>
      <c r="F735" s="1137"/>
    </row>
    <row r="736" spans="1:6">
      <c r="A736" s="525"/>
      <c r="B736" s="520" t="s">
        <v>274</v>
      </c>
      <c r="C736" s="520"/>
      <c r="D736" s="520"/>
      <c r="E736" s="520"/>
      <c r="F736" s="520"/>
    </row>
    <row r="737" spans="1:6">
      <c r="A737" s="525"/>
      <c r="B737" s="520" t="s">
        <v>558</v>
      </c>
      <c r="C737" s="520"/>
      <c r="D737" s="520"/>
      <c r="E737" s="520"/>
      <c r="F737" s="520"/>
    </row>
    <row r="738" spans="1:6">
      <c r="A738" s="525"/>
      <c r="B738" s="526" t="s">
        <v>322</v>
      </c>
      <c r="C738" s="520"/>
      <c r="D738" s="520"/>
      <c r="E738" s="520"/>
      <c r="F738" s="520"/>
    </row>
    <row r="739" spans="1:6" ht="25.5">
      <c r="A739" s="525"/>
      <c r="B739" s="520" t="s">
        <v>323</v>
      </c>
      <c r="C739" s="520"/>
      <c r="D739" s="520"/>
      <c r="E739" s="520"/>
      <c r="F739" s="520"/>
    </row>
    <row r="740" spans="1:6">
      <c r="A740" s="525"/>
      <c r="B740" s="520" t="s">
        <v>324</v>
      </c>
      <c r="C740" s="520"/>
      <c r="D740" s="520"/>
      <c r="E740" s="520"/>
      <c r="F740" s="520"/>
    </row>
    <row r="741" spans="1:6">
      <c r="A741" s="525"/>
      <c r="B741" s="520" t="s">
        <v>325</v>
      </c>
      <c r="C741" s="520"/>
      <c r="D741" s="520"/>
      <c r="E741" s="520"/>
      <c r="F741" s="520"/>
    </row>
    <row r="742" spans="1:6">
      <c r="A742" s="525"/>
      <c r="B742" s="520" t="s">
        <v>326</v>
      </c>
      <c r="C742" s="520"/>
      <c r="D742" s="520"/>
      <c r="E742" s="520"/>
      <c r="F742" s="520"/>
    </row>
    <row r="743" spans="1:6">
      <c r="A743" s="525"/>
      <c r="B743" s="520" t="s">
        <v>327</v>
      </c>
      <c r="C743" s="520"/>
      <c r="D743" s="520"/>
      <c r="E743" s="520"/>
      <c r="F743" s="520"/>
    </row>
    <row r="744" spans="1:6">
      <c r="A744" s="525"/>
      <c r="B744" s="520" t="s">
        <v>328</v>
      </c>
      <c r="C744" s="520"/>
      <c r="D744" s="520"/>
      <c r="E744" s="520"/>
      <c r="F744" s="520"/>
    </row>
    <row r="745" spans="1:6">
      <c r="A745" s="525"/>
      <c r="B745" s="520" t="s">
        <v>330</v>
      </c>
      <c r="C745" s="520"/>
      <c r="D745" s="520"/>
      <c r="E745" s="520"/>
      <c r="F745" s="520"/>
    </row>
    <row r="746" spans="1:6" ht="25.5">
      <c r="A746" s="525"/>
      <c r="B746" s="520" t="s">
        <v>331</v>
      </c>
      <c r="C746" s="520"/>
      <c r="D746" s="520"/>
      <c r="E746" s="520"/>
      <c r="F746" s="520"/>
    </row>
    <row r="747" spans="1:6" ht="25.5">
      <c r="A747" s="525"/>
      <c r="B747" s="520" t="s">
        <v>332</v>
      </c>
      <c r="C747" s="520"/>
      <c r="D747" s="520"/>
      <c r="E747" s="520"/>
      <c r="F747" s="520"/>
    </row>
    <row r="748" spans="1:6" ht="25.5">
      <c r="A748" s="525"/>
      <c r="B748" s="526" t="s">
        <v>333</v>
      </c>
      <c r="C748" s="520"/>
      <c r="D748" s="520"/>
      <c r="E748" s="520"/>
      <c r="F748" s="520"/>
    </row>
    <row r="749" spans="1:6">
      <c r="A749" s="525"/>
      <c r="B749" s="520" t="s">
        <v>334</v>
      </c>
      <c r="C749" s="520"/>
      <c r="D749" s="520"/>
      <c r="E749" s="520"/>
      <c r="F749" s="520"/>
    </row>
    <row r="750" spans="1:6">
      <c r="A750" s="525"/>
      <c r="B750" s="520" t="s">
        <v>559</v>
      </c>
      <c r="C750" s="520"/>
      <c r="D750" s="520"/>
      <c r="E750" s="520"/>
      <c r="F750" s="520"/>
    </row>
    <row r="751" spans="1:6" ht="38.25">
      <c r="A751" s="525"/>
      <c r="B751" s="520" t="s">
        <v>560</v>
      </c>
      <c r="C751" s="520"/>
      <c r="D751" s="520"/>
      <c r="E751" s="520"/>
      <c r="F751" s="520"/>
    </row>
    <row r="752" spans="1:6">
      <c r="A752" s="525"/>
      <c r="B752" s="520" t="s">
        <v>337</v>
      </c>
      <c r="C752" s="520"/>
      <c r="D752" s="520"/>
      <c r="E752" s="520"/>
      <c r="F752" s="520"/>
    </row>
    <row r="753" spans="1:6" ht="25.5">
      <c r="A753" s="525"/>
      <c r="B753" s="520" t="s">
        <v>338</v>
      </c>
      <c r="C753" s="520"/>
      <c r="D753" s="520"/>
      <c r="E753" s="520"/>
      <c r="F753" s="520"/>
    </row>
    <row r="754" spans="1:6" ht="25.5">
      <c r="A754" s="525"/>
      <c r="B754" s="520" t="s">
        <v>561</v>
      </c>
      <c r="C754" s="520"/>
      <c r="D754" s="520"/>
      <c r="E754" s="520"/>
      <c r="F754" s="520"/>
    </row>
    <row r="755" spans="1:6" ht="25.5">
      <c r="A755" s="525"/>
      <c r="B755" s="520" t="s">
        <v>340</v>
      </c>
      <c r="C755" s="520"/>
      <c r="D755" s="520"/>
      <c r="E755" s="520"/>
      <c r="F755" s="520"/>
    </row>
    <row r="756" spans="1:6" ht="25.5">
      <c r="A756" s="525"/>
      <c r="B756" s="520" t="s">
        <v>341</v>
      </c>
      <c r="C756" s="520"/>
      <c r="D756" s="520"/>
      <c r="E756" s="520"/>
      <c r="F756" s="520"/>
    </row>
    <row r="757" spans="1:6" ht="25.5">
      <c r="A757" s="525"/>
      <c r="B757" s="520" t="s">
        <v>342</v>
      </c>
      <c r="C757" s="520"/>
      <c r="D757" s="520"/>
      <c r="E757" s="520"/>
      <c r="F757" s="520"/>
    </row>
    <row r="758" spans="1:6" ht="63.75">
      <c r="A758" s="525"/>
      <c r="B758" s="520" t="s">
        <v>343</v>
      </c>
      <c r="C758" s="520"/>
      <c r="D758" s="520"/>
      <c r="E758" s="520"/>
      <c r="F758" s="520"/>
    </row>
    <row r="759" spans="1:6">
      <c r="A759" s="525"/>
      <c r="B759" s="520" t="s">
        <v>230</v>
      </c>
      <c r="C759" s="520"/>
      <c r="D759" s="520"/>
      <c r="E759" s="520"/>
      <c r="F759" s="520"/>
    </row>
    <row r="760" spans="1:6">
      <c r="A760" s="511"/>
      <c r="B760" s="1139"/>
      <c r="C760" s="1139"/>
      <c r="D760" s="1139"/>
      <c r="E760" s="1139"/>
      <c r="F760" s="1139"/>
    </row>
    <row r="761" spans="1:6">
      <c r="A761" s="511"/>
      <c r="B761" s="512"/>
      <c r="C761" s="512"/>
      <c r="D761" s="512"/>
      <c r="E761" s="512"/>
      <c r="F761" s="512"/>
    </row>
    <row r="762" spans="1:6" ht="331.5">
      <c r="A762" s="458" t="s">
        <v>1017</v>
      </c>
      <c r="B762" s="414" t="s">
        <v>1315</v>
      </c>
      <c r="C762" s="410"/>
      <c r="D762" s="411"/>
      <c r="E762" s="477"/>
      <c r="F762" s="411"/>
    </row>
    <row r="763" spans="1:6">
      <c r="A763" s="527"/>
      <c r="B763" s="414"/>
      <c r="C763" s="410"/>
      <c r="D763" s="411"/>
      <c r="E763" s="477"/>
      <c r="F763" s="411"/>
    </row>
    <row r="764" spans="1:6">
      <c r="A764" s="415"/>
      <c r="B764" s="416" t="s">
        <v>578</v>
      </c>
      <c r="C764" s="417" t="s">
        <v>145</v>
      </c>
      <c r="D764" s="418">
        <v>1</v>
      </c>
      <c r="E764" s="419"/>
      <c r="F764" s="420">
        <f>D764*$E764</f>
        <v>0</v>
      </c>
    </row>
    <row r="765" spans="1:6">
      <c r="A765" s="507"/>
      <c r="B765" s="414"/>
      <c r="C765" s="410"/>
      <c r="D765" s="411"/>
      <c r="E765" s="477"/>
      <c r="F765" s="411"/>
    </row>
    <row r="766" spans="1:6">
      <c r="A766" s="507"/>
      <c r="B766" s="414"/>
      <c r="C766" s="410"/>
      <c r="D766" s="411"/>
      <c r="E766" s="477"/>
      <c r="F766" s="411"/>
    </row>
    <row r="767" spans="1:6" ht="344.25">
      <c r="A767" s="458" t="s">
        <v>1018</v>
      </c>
      <c r="B767" s="414" t="s">
        <v>1316</v>
      </c>
      <c r="C767" s="410"/>
      <c r="D767" s="411"/>
      <c r="E767" s="477"/>
      <c r="F767" s="411"/>
    </row>
    <row r="768" spans="1:6">
      <c r="A768" s="527"/>
      <c r="B768" s="414"/>
      <c r="C768" s="410"/>
      <c r="D768" s="411"/>
      <c r="E768" s="477"/>
      <c r="F768" s="411"/>
    </row>
    <row r="769" spans="1:6">
      <c r="A769" s="415"/>
      <c r="B769" s="416" t="s">
        <v>579</v>
      </c>
      <c r="C769" s="417" t="s">
        <v>145</v>
      </c>
      <c r="D769" s="418">
        <v>1</v>
      </c>
      <c r="E769" s="419"/>
      <c r="F769" s="420">
        <f>D769*$E769</f>
        <v>0</v>
      </c>
    </row>
    <row r="770" spans="1:6">
      <c r="A770" s="507"/>
      <c r="B770" s="414"/>
      <c r="C770" s="410"/>
      <c r="D770" s="411"/>
      <c r="E770" s="477"/>
      <c r="F770" s="411"/>
    </row>
    <row r="771" spans="1:6">
      <c r="A771" s="507"/>
      <c r="B771" s="414"/>
      <c r="C771" s="410"/>
      <c r="D771" s="411"/>
      <c r="E771" s="477"/>
      <c r="F771" s="411"/>
    </row>
    <row r="772" spans="1:6" ht="357">
      <c r="A772" s="458" t="s">
        <v>1019</v>
      </c>
      <c r="B772" s="414" t="s">
        <v>1239</v>
      </c>
      <c r="C772" s="410"/>
      <c r="D772" s="411"/>
      <c r="E772" s="477"/>
      <c r="F772" s="411"/>
    </row>
    <row r="773" spans="1:6">
      <c r="A773" s="527"/>
      <c r="B773" s="414"/>
      <c r="C773" s="410"/>
      <c r="D773" s="411"/>
      <c r="E773" s="477"/>
      <c r="F773" s="411"/>
    </row>
    <row r="774" spans="1:6">
      <c r="A774" s="415"/>
      <c r="B774" s="416" t="s">
        <v>580</v>
      </c>
      <c r="C774" s="417" t="s">
        <v>145</v>
      </c>
      <c r="D774" s="418">
        <v>1</v>
      </c>
      <c r="E774" s="419"/>
      <c r="F774" s="420">
        <f>D774*$E774</f>
        <v>0</v>
      </c>
    </row>
    <row r="775" spans="1:6">
      <c r="A775" s="507"/>
      <c r="B775" s="414"/>
      <c r="C775" s="410"/>
      <c r="D775" s="411"/>
      <c r="E775" s="477"/>
      <c r="F775" s="411"/>
    </row>
    <row r="776" spans="1:6">
      <c r="A776" s="507"/>
      <c r="B776" s="414"/>
      <c r="C776" s="410"/>
      <c r="D776" s="411"/>
      <c r="E776" s="477"/>
      <c r="F776" s="411"/>
    </row>
    <row r="777" spans="1:6" ht="140.25">
      <c r="A777" s="458" t="s">
        <v>1020</v>
      </c>
      <c r="B777" s="414" t="s">
        <v>1240</v>
      </c>
      <c r="C777" s="410"/>
      <c r="D777" s="411"/>
      <c r="E777" s="477"/>
      <c r="F777" s="411"/>
    </row>
    <row r="778" spans="1:6">
      <c r="A778" s="527"/>
      <c r="B778" s="414"/>
      <c r="C778" s="410"/>
      <c r="D778" s="411"/>
      <c r="E778" s="477"/>
      <c r="F778" s="411"/>
    </row>
    <row r="779" spans="1:6">
      <c r="A779" s="415"/>
      <c r="B779" s="416" t="s">
        <v>581</v>
      </c>
      <c r="C779" s="417" t="s">
        <v>145</v>
      </c>
      <c r="D779" s="418">
        <v>1</v>
      </c>
      <c r="E779" s="419"/>
      <c r="F779" s="420">
        <f>D779*$E779</f>
        <v>0</v>
      </c>
    </row>
    <row r="780" spans="1:6">
      <c r="A780" s="507"/>
      <c r="B780" s="414"/>
      <c r="C780" s="410"/>
      <c r="D780" s="411"/>
      <c r="E780" s="477"/>
      <c r="F780" s="411"/>
    </row>
    <row r="781" spans="1:6">
      <c r="A781" s="507"/>
      <c r="B781" s="414"/>
      <c r="C781" s="410"/>
      <c r="D781" s="411"/>
      <c r="E781" s="477"/>
      <c r="F781" s="411"/>
    </row>
    <row r="782" spans="1:6" ht="165.75">
      <c r="A782" s="458" t="s">
        <v>1021</v>
      </c>
      <c r="B782" s="414" t="s">
        <v>1241</v>
      </c>
      <c r="C782" s="410"/>
      <c r="D782" s="411"/>
      <c r="E782" s="477"/>
      <c r="F782" s="411"/>
    </row>
    <row r="783" spans="1:6">
      <c r="A783" s="527"/>
      <c r="B783" s="414"/>
      <c r="C783" s="410"/>
      <c r="D783" s="411"/>
      <c r="E783" s="477"/>
      <c r="F783" s="411"/>
    </row>
    <row r="784" spans="1:6">
      <c r="A784" s="415"/>
      <c r="B784" s="416" t="s">
        <v>582</v>
      </c>
      <c r="C784" s="417" t="s">
        <v>145</v>
      </c>
      <c r="D784" s="418">
        <v>1</v>
      </c>
      <c r="E784" s="419"/>
      <c r="F784" s="420">
        <f>D784*$E784</f>
        <v>0</v>
      </c>
    </row>
    <row r="785" spans="1:6">
      <c r="A785" s="507"/>
      <c r="B785" s="414"/>
      <c r="C785" s="410"/>
      <c r="D785" s="411"/>
      <c r="E785" s="477"/>
      <c r="F785" s="411"/>
    </row>
    <row r="786" spans="1:6">
      <c r="A786" s="507"/>
      <c r="B786" s="414"/>
      <c r="C786" s="410"/>
      <c r="D786" s="411"/>
      <c r="E786" s="477"/>
      <c r="F786" s="411"/>
    </row>
    <row r="787" spans="1:6" ht="165.75">
      <c r="A787" s="458" t="s">
        <v>1022</v>
      </c>
      <c r="B787" s="414" t="s">
        <v>1153</v>
      </c>
      <c r="C787" s="410"/>
      <c r="D787" s="411"/>
      <c r="E787" s="477"/>
      <c r="F787" s="411"/>
    </row>
    <row r="788" spans="1:6">
      <c r="A788" s="527"/>
      <c r="B788" s="414"/>
      <c r="C788" s="410"/>
      <c r="D788" s="411"/>
      <c r="E788" s="477"/>
      <c r="F788" s="411"/>
    </row>
    <row r="789" spans="1:6">
      <c r="A789" s="415"/>
      <c r="B789" s="416" t="s">
        <v>583</v>
      </c>
      <c r="C789" s="417" t="s">
        <v>145</v>
      </c>
      <c r="D789" s="418">
        <v>1</v>
      </c>
      <c r="E789" s="419"/>
      <c r="F789" s="420">
        <f>D789*$E789</f>
        <v>0</v>
      </c>
    </row>
    <row r="790" spans="1:6">
      <c r="A790" s="507"/>
      <c r="B790" s="414"/>
      <c r="C790" s="410"/>
      <c r="D790" s="411"/>
      <c r="E790" s="477"/>
      <c r="F790" s="411"/>
    </row>
    <row r="791" spans="1:6">
      <c r="A791" s="507"/>
      <c r="B791" s="414"/>
      <c r="C791" s="410"/>
      <c r="D791" s="411"/>
      <c r="E791" s="477"/>
      <c r="F791" s="411"/>
    </row>
    <row r="792" spans="1:6" ht="114.75">
      <c r="A792" s="458" t="s">
        <v>1023</v>
      </c>
      <c r="B792" s="414" t="s">
        <v>1154</v>
      </c>
      <c r="C792" s="410"/>
      <c r="D792" s="411"/>
      <c r="E792" s="477"/>
      <c r="F792" s="411"/>
    </row>
    <row r="793" spans="1:6">
      <c r="A793" s="527"/>
      <c r="B793" s="414"/>
      <c r="C793" s="410"/>
      <c r="D793" s="411"/>
      <c r="E793" s="477"/>
      <c r="F793" s="411"/>
    </row>
    <row r="794" spans="1:6">
      <c r="A794" s="415"/>
      <c r="B794" s="416" t="s">
        <v>584</v>
      </c>
      <c r="C794" s="417" t="s">
        <v>145</v>
      </c>
      <c r="D794" s="418">
        <v>1</v>
      </c>
      <c r="E794" s="419"/>
      <c r="F794" s="420">
        <f>D794*$E794</f>
        <v>0</v>
      </c>
    </row>
    <row r="795" spans="1:6">
      <c r="A795" s="507"/>
      <c r="B795" s="414"/>
      <c r="C795" s="410"/>
      <c r="D795" s="411"/>
      <c r="E795" s="477"/>
      <c r="F795" s="411"/>
    </row>
    <row r="796" spans="1:6">
      <c r="A796" s="507"/>
      <c r="B796" s="414"/>
      <c r="C796" s="410"/>
      <c r="D796" s="411"/>
      <c r="E796" s="477"/>
      <c r="F796" s="411"/>
    </row>
    <row r="797" spans="1:6" ht="201" customHeight="1">
      <c r="A797" s="458" t="s">
        <v>1024</v>
      </c>
      <c r="B797" s="414" t="s">
        <v>864</v>
      </c>
      <c r="C797" s="410"/>
      <c r="D797" s="411"/>
      <c r="E797" s="477"/>
      <c r="F797" s="411"/>
    </row>
    <row r="798" spans="1:6">
      <c r="A798" s="527"/>
      <c r="B798" s="414"/>
      <c r="C798" s="410"/>
      <c r="D798" s="411"/>
      <c r="E798" s="477"/>
      <c r="F798" s="411"/>
    </row>
    <row r="799" spans="1:6">
      <c r="A799" s="415"/>
      <c r="B799" s="416" t="s">
        <v>585</v>
      </c>
      <c r="C799" s="417" t="s">
        <v>145</v>
      </c>
      <c r="D799" s="418">
        <v>1</v>
      </c>
      <c r="E799" s="419"/>
      <c r="F799" s="420">
        <f>D799*$E799</f>
        <v>0</v>
      </c>
    </row>
    <row r="800" spans="1:6">
      <c r="A800" s="507"/>
      <c r="B800" s="414"/>
      <c r="C800" s="410"/>
      <c r="D800" s="411"/>
      <c r="E800" s="477"/>
      <c r="F800" s="411"/>
    </row>
    <row r="801" spans="1:6">
      <c r="A801" s="507"/>
      <c r="B801" s="414"/>
      <c r="C801" s="410"/>
      <c r="D801" s="411"/>
      <c r="E801" s="477"/>
      <c r="F801" s="411"/>
    </row>
    <row r="802" spans="1:6" ht="140.25">
      <c r="A802" s="458" t="s">
        <v>1025</v>
      </c>
      <c r="B802" s="414" t="s">
        <v>1242</v>
      </c>
      <c r="C802" s="410"/>
      <c r="D802" s="411"/>
      <c r="E802" s="477"/>
      <c r="F802" s="411"/>
    </row>
    <row r="803" spans="1:6">
      <c r="A803" s="527"/>
      <c r="B803" s="414"/>
      <c r="C803" s="410"/>
      <c r="D803" s="411"/>
      <c r="E803" s="477"/>
      <c r="F803" s="411"/>
    </row>
    <row r="804" spans="1:6">
      <c r="A804" s="415"/>
      <c r="B804" s="416" t="s">
        <v>586</v>
      </c>
      <c r="C804" s="417" t="s">
        <v>145</v>
      </c>
      <c r="D804" s="418">
        <v>1</v>
      </c>
      <c r="E804" s="419"/>
      <c r="F804" s="420">
        <f>D804*$E804</f>
        <v>0</v>
      </c>
    </row>
    <row r="805" spans="1:6">
      <c r="A805" s="507"/>
      <c r="B805" s="414"/>
      <c r="C805" s="410"/>
      <c r="D805" s="411"/>
      <c r="E805" s="477"/>
      <c r="F805" s="411"/>
    </row>
    <row r="806" spans="1:6">
      <c r="A806" s="507"/>
      <c r="B806" s="414"/>
      <c r="C806" s="410"/>
      <c r="D806" s="411"/>
      <c r="E806" s="477"/>
      <c r="F806" s="411"/>
    </row>
    <row r="807" spans="1:6" ht="229.5">
      <c r="A807" s="458" t="s">
        <v>1026</v>
      </c>
      <c r="B807" s="414" t="s">
        <v>1243</v>
      </c>
      <c r="C807" s="410"/>
      <c r="D807" s="411"/>
      <c r="E807" s="477"/>
      <c r="F807" s="411"/>
    </row>
    <row r="808" spans="1:6">
      <c r="A808" s="527"/>
      <c r="B808" s="414"/>
      <c r="C808" s="410"/>
      <c r="D808" s="411"/>
      <c r="E808" s="477"/>
      <c r="F808" s="411"/>
    </row>
    <row r="809" spans="1:6" ht="25.5">
      <c r="A809" s="415"/>
      <c r="B809" s="416" t="s">
        <v>587</v>
      </c>
      <c r="C809" s="417" t="s">
        <v>145</v>
      </c>
      <c r="D809" s="418">
        <v>1</v>
      </c>
      <c r="E809" s="419"/>
      <c r="F809" s="420">
        <f>D809*$E809</f>
        <v>0</v>
      </c>
    </row>
    <row r="810" spans="1:6">
      <c r="A810" s="507"/>
      <c r="B810" s="414"/>
      <c r="C810" s="410"/>
      <c r="D810" s="411"/>
      <c r="E810" s="477"/>
      <c r="F810" s="411"/>
    </row>
    <row r="811" spans="1:6">
      <c r="A811" s="507"/>
      <c r="B811" s="414"/>
      <c r="C811" s="410"/>
      <c r="D811" s="411"/>
      <c r="E811" s="477"/>
      <c r="F811" s="411"/>
    </row>
    <row r="812" spans="1:6" ht="153">
      <c r="A812" s="458" t="s">
        <v>1027</v>
      </c>
      <c r="B812" s="414" t="s">
        <v>1244</v>
      </c>
      <c r="C812" s="410"/>
      <c r="D812" s="411"/>
      <c r="E812" s="477"/>
      <c r="F812" s="411"/>
    </row>
    <row r="813" spans="1:6">
      <c r="A813" s="527"/>
      <c r="B813" s="414"/>
      <c r="C813" s="410"/>
      <c r="D813" s="411"/>
      <c r="E813" s="477"/>
      <c r="F813" s="411"/>
    </row>
    <row r="814" spans="1:6">
      <c r="A814" s="415"/>
      <c r="B814" s="416" t="s">
        <v>588</v>
      </c>
      <c r="C814" s="417" t="s">
        <v>145</v>
      </c>
      <c r="D814" s="418">
        <v>1</v>
      </c>
      <c r="E814" s="419"/>
      <c r="F814" s="420">
        <f>D814*$E814</f>
        <v>0</v>
      </c>
    </row>
    <row r="815" spans="1:6">
      <c r="A815" s="507"/>
      <c r="B815" s="414"/>
      <c r="C815" s="410"/>
      <c r="D815" s="411"/>
      <c r="E815" s="477"/>
      <c r="F815" s="411"/>
    </row>
    <row r="816" spans="1:6">
      <c r="A816" s="507"/>
      <c r="B816" s="414"/>
      <c r="C816" s="410"/>
      <c r="D816" s="411"/>
      <c r="E816" s="477"/>
      <c r="F816" s="411"/>
    </row>
    <row r="817" spans="1:6" ht="140.25">
      <c r="A817" s="458" t="s">
        <v>1028</v>
      </c>
      <c r="B817" s="414" t="s">
        <v>1246</v>
      </c>
      <c r="C817" s="410"/>
      <c r="D817" s="411"/>
      <c r="E817" s="477"/>
      <c r="F817" s="411"/>
    </row>
    <row r="818" spans="1:6">
      <c r="A818" s="527"/>
      <c r="B818" s="414" t="s">
        <v>1245</v>
      </c>
      <c r="C818" s="410"/>
      <c r="D818" s="411"/>
      <c r="E818" s="477"/>
      <c r="F818" s="411"/>
    </row>
    <row r="819" spans="1:6">
      <c r="A819" s="415"/>
      <c r="B819" s="416" t="s">
        <v>589</v>
      </c>
      <c r="C819" s="417" t="s">
        <v>145</v>
      </c>
      <c r="D819" s="418">
        <v>1</v>
      </c>
      <c r="E819" s="419"/>
      <c r="F819" s="420">
        <f>D819*$E819</f>
        <v>0</v>
      </c>
    </row>
    <row r="820" spans="1:6">
      <c r="A820" s="507"/>
      <c r="B820" s="414"/>
      <c r="C820" s="410"/>
      <c r="D820" s="411"/>
      <c r="E820" s="477"/>
      <c r="F820" s="411"/>
    </row>
    <row r="821" spans="1:6">
      <c r="A821" s="507"/>
      <c r="B821" s="414"/>
      <c r="C821" s="410"/>
      <c r="D821" s="411"/>
      <c r="E821" s="477"/>
      <c r="F821" s="411"/>
    </row>
    <row r="822" spans="1:6" ht="102">
      <c r="A822" s="458" t="s">
        <v>1029</v>
      </c>
      <c r="B822" s="414" t="s">
        <v>1247</v>
      </c>
      <c r="C822" s="410"/>
      <c r="D822" s="411"/>
      <c r="E822" s="477"/>
      <c r="F822" s="411"/>
    </row>
    <row r="823" spans="1:6">
      <c r="A823" s="527"/>
      <c r="B823" s="414"/>
      <c r="C823" s="410"/>
      <c r="D823" s="411"/>
      <c r="E823" s="477"/>
      <c r="F823" s="411"/>
    </row>
    <row r="824" spans="1:6">
      <c r="A824" s="415"/>
      <c r="B824" s="416" t="s">
        <v>1249</v>
      </c>
      <c r="C824" s="417" t="s">
        <v>145</v>
      </c>
      <c r="D824" s="418">
        <v>1</v>
      </c>
      <c r="E824" s="419"/>
      <c r="F824" s="420">
        <f>D824*$E824</f>
        <v>0</v>
      </c>
    </row>
    <row r="825" spans="1:6">
      <c r="A825" s="507"/>
      <c r="B825" s="414"/>
      <c r="C825" s="410"/>
      <c r="D825" s="411"/>
      <c r="E825" s="477"/>
      <c r="F825" s="411"/>
    </row>
    <row r="826" spans="1:6">
      <c r="A826" s="507"/>
      <c r="B826" s="414"/>
      <c r="C826" s="410"/>
      <c r="D826" s="411"/>
      <c r="E826" s="477"/>
      <c r="F826" s="411"/>
    </row>
    <row r="827" spans="1:6" ht="140.25">
      <c r="A827" s="458" t="s">
        <v>1029</v>
      </c>
      <c r="B827" s="414" t="s">
        <v>1248</v>
      </c>
      <c r="C827" s="410"/>
      <c r="D827" s="411"/>
      <c r="E827" s="477"/>
      <c r="F827" s="411"/>
    </row>
    <row r="828" spans="1:6">
      <c r="A828" s="527"/>
      <c r="B828" s="414"/>
      <c r="C828" s="410"/>
      <c r="D828" s="411"/>
      <c r="E828" s="477"/>
      <c r="F828" s="411"/>
    </row>
    <row r="829" spans="1:6">
      <c r="A829" s="415"/>
      <c r="B829" s="416" t="s">
        <v>1307</v>
      </c>
      <c r="C829" s="417" t="s">
        <v>145</v>
      </c>
      <c r="D829" s="418">
        <v>1</v>
      </c>
      <c r="E829" s="419"/>
      <c r="F829" s="420">
        <f>D829*$E829</f>
        <v>0</v>
      </c>
    </row>
    <row r="830" spans="1:6">
      <c r="A830" s="507"/>
      <c r="B830" s="414"/>
      <c r="C830" s="410"/>
      <c r="D830" s="411"/>
      <c r="E830" s="477"/>
      <c r="F830" s="411"/>
    </row>
    <row r="831" spans="1:6">
      <c r="A831" s="507"/>
      <c r="B831" s="414"/>
      <c r="C831" s="410"/>
      <c r="D831" s="411"/>
      <c r="E831" s="477"/>
      <c r="F831" s="411"/>
    </row>
    <row r="832" spans="1:6" ht="15.75" thickBot="1">
      <c r="A832" s="427">
        <v>10</v>
      </c>
      <c r="B832" s="459" t="s">
        <v>590</v>
      </c>
      <c r="C832" s="429"/>
      <c r="D832" s="430"/>
      <c r="E832" s="431"/>
      <c r="F832" s="432">
        <f>SUM(F762:F831)</f>
        <v>0</v>
      </c>
    </row>
    <row r="833" spans="1:6">
      <c r="A833" s="380"/>
      <c r="B833" s="381"/>
      <c r="C833" s="511"/>
      <c r="D833" s="383"/>
      <c r="E833" s="384"/>
      <c r="F833" s="385"/>
    </row>
    <row r="834" spans="1:6">
      <c r="A834" s="380"/>
      <c r="B834" s="381"/>
      <c r="C834" s="382"/>
      <c r="D834" s="383"/>
      <c r="E834" s="384"/>
      <c r="F834" s="385"/>
    </row>
    <row r="835" spans="1:6">
      <c r="A835" s="380"/>
      <c r="B835" s="381"/>
      <c r="C835" s="382"/>
      <c r="D835" s="383"/>
      <c r="E835" s="384"/>
      <c r="F835" s="385"/>
    </row>
    <row r="836" spans="1:6" ht="15.75">
      <c r="A836" s="389" t="s">
        <v>554</v>
      </c>
      <c r="B836" s="390" t="s">
        <v>592</v>
      </c>
      <c r="C836" s="391"/>
      <c r="D836" s="392"/>
      <c r="E836" s="393"/>
      <c r="F836" s="394"/>
    </row>
    <row r="837" spans="1:6">
      <c r="A837" s="395"/>
      <c r="B837" s="396"/>
      <c r="C837" s="397"/>
      <c r="D837" s="383"/>
      <c r="E837" s="384"/>
      <c r="F837" s="385"/>
    </row>
    <row r="838" spans="1:6" ht="114.75">
      <c r="A838" s="507"/>
      <c r="B838" s="422" t="s">
        <v>1332</v>
      </c>
      <c r="C838" s="423"/>
      <c r="D838" s="424"/>
      <c r="E838" s="425"/>
      <c r="F838" s="426"/>
    </row>
    <row r="839" spans="1:6">
      <c r="A839" s="398"/>
      <c r="B839" s="399"/>
      <c r="C839" s="399"/>
      <c r="D839" s="399"/>
      <c r="E839" s="399"/>
      <c r="F839" s="399"/>
    </row>
    <row r="840" spans="1:6" ht="114.75">
      <c r="A840" s="458" t="s">
        <v>1030</v>
      </c>
      <c r="B840" s="409" t="s">
        <v>1255</v>
      </c>
      <c r="C840" s="410"/>
      <c r="D840" s="411"/>
      <c r="E840" s="412"/>
      <c r="F840" s="411"/>
    </row>
    <row r="841" spans="1:6" ht="114.75">
      <c r="A841" s="413"/>
      <c r="B841" s="414" t="s">
        <v>1250</v>
      </c>
      <c r="C841" s="410"/>
      <c r="D841" s="411"/>
      <c r="E841" s="412"/>
      <c r="F841" s="411"/>
    </row>
    <row r="842" spans="1:6">
      <c r="A842" s="413"/>
      <c r="B842" s="414"/>
      <c r="C842" s="410"/>
      <c r="D842" s="411"/>
      <c r="E842" s="412"/>
      <c r="F842" s="411"/>
    </row>
    <row r="843" spans="1:6">
      <c r="A843" s="415"/>
      <c r="B843" s="416" t="s">
        <v>1251</v>
      </c>
      <c r="C843" s="417" t="s">
        <v>145</v>
      </c>
      <c r="D843" s="418">
        <v>6</v>
      </c>
      <c r="E843" s="419"/>
      <c r="F843" s="420">
        <f>D843*$E843</f>
        <v>0</v>
      </c>
    </row>
    <row r="844" spans="1:6">
      <c r="A844" s="421"/>
      <c r="B844" s="422"/>
      <c r="C844" s="423"/>
      <c r="D844" s="424"/>
      <c r="E844" s="425"/>
      <c r="F844" s="426"/>
    </row>
    <row r="845" spans="1:6">
      <c r="A845" s="421"/>
      <c r="B845" s="422"/>
      <c r="C845" s="423"/>
      <c r="D845" s="424"/>
      <c r="E845" s="425"/>
      <c r="F845" s="426"/>
    </row>
    <row r="846" spans="1:6" ht="51">
      <c r="A846" s="458" t="s">
        <v>1031</v>
      </c>
      <c r="B846" s="409" t="s">
        <v>593</v>
      </c>
      <c r="C846" s="410"/>
      <c r="D846" s="411"/>
      <c r="E846" s="412"/>
      <c r="F846" s="411"/>
    </row>
    <row r="847" spans="1:6" ht="76.5">
      <c r="A847" s="413"/>
      <c r="B847" s="414" t="s">
        <v>1155</v>
      </c>
      <c r="C847" s="410"/>
      <c r="D847" s="411"/>
      <c r="E847" s="412"/>
      <c r="F847" s="411"/>
    </row>
    <row r="848" spans="1:6" ht="30">
      <c r="A848" s="413"/>
      <c r="B848" s="528" t="s">
        <v>594</v>
      </c>
      <c r="C848" s="410"/>
      <c r="D848" s="411"/>
      <c r="E848" s="412"/>
      <c r="F848" s="411"/>
    </row>
    <row r="849" spans="1:6">
      <c r="A849" s="413"/>
      <c r="B849" s="414"/>
      <c r="C849" s="410"/>
      <c r="D849" s="411"/>
      <c r="E849" s="412"/>
      <c r="F849" s="411"/>
    </row>
    <row r="850" spans="1:6">
      <c r="A850" s="415"/>
      <c r="B850" s="416" t="s">
        <v>595</v>
      </c>
      <c r="C850" s="417" t="s">
        <v>120</v>
      </c>
      <c r="D850" s="418">
        <v>1</v>
      </c>
      <c r="E850" s="419"/>
      <c r="F850" s="420">
        <f>D850*$E850</f>
        <v>0</v>
      </c>
    </row>
    <row r="851" spans="1:6" ht="4.5" customHeight="1">
      <c r="A851" s="413"/>
      <c r="B851" s="414"/>
      <c r="C851" s="410"/>
      <c r="D851" s="411"/>
      <c r="E851" s="412"/>
      <c r="F851" s="411"/>
    </row>
    <row r="852" spans="1:6">
      <c r="A852" s="415"/>
      <c r="B852" s="416" t="s">
        <v>596</v>
      </c>
      <c r="C852" s="417" t="s">
        <v>120</v>
      </c>
      <c r="D852" s="418">
        <v>1</v>
      </c>
      <c r="E852" s="419"/>
      <c r="F852" s="420">
        <f>D852*$E852</f>
        <v>0</v>
      </c>
    </row>
    <row r="853" spans="1:6">
      <c r="A853" s="421"/>
      <c r="B853" s="422"/>
      <c r="C853" s="423"/>
      <c r="D853" s="424"/>
      <c r="E853" s="425"/>
      <c r="F853" s="426"/>
    </row>
    <row r="854" spans="1:6">
      <c r="A854" s="398"/>
      <c r="B854" s="399"/>
      <c r="C854" s="399"/>
      <c r="D854" s="399"/>
      <c r="E854" s="399"/>
      <c r="F854" s="399"/>
    </row>
    <row r="855" spans="1:6" ht="38.25">
      <c r="A855" s="458" t="s">
        <v>1032</v>
      </c>
      <c r="B855" s="409" t="s">
        <v>1342</v>
      </c>
      <c r="C855" s="410"/>
      <c r="D855" s="411"/>
      <c r="E855" s="412"/>
      <c r="F855" s="411"/>
    </row>
    <row r="856" spans="1:6">
      <c r="A856" s="413"/>
      <c r="B856" s="414"/>
      <c r="C856" s="410"/>
      <c r="D856" s="411"/>
      <c r="E856" s="412"/>
      <c r="F856" s="411"/>
    </row>
    <row r="857" spans="1:6">
      <c r="A857" s="415"/>
      <c r="B857" s="416" t="s">
        <v>865</v>
      </c>
      <c r="C857" s="417" t="s">
        <v>194</v>
      </c>
      <c r="D857" s="418">
        <v>120</v>
      </c>
      <c r="E857" s="419"/>
      <c r="F857" s="420">
        <f>D857*$E857</f>
        <v>0</v>
      </c>
    </row>
    <row r="858" spans="1:6">
      <c r="A858" s="421"/>
      <c r="B858" s="422"/>
      <c r="C858" s="423"/>
      <c r="D858" s="424"/>
      <c r="E858" s="425"/>
      <c r="F858" s="426"/>
    </row>
    <row r="859" spans="1:6">
      <c r="A859" s="421"/>
      <c r="B859" s="422"/>
      <c r="C859" s="423"/>
      <c r="D859" s="424"/>
      <c r="E859" s="425"/>
      <c r="F859" s="426"/>
    </row>
    <row r="860" spans="1:6" ht="15.75" thickBot="1">
      <c r="A860" s="427">
        <v>11</v>
      </c>
      <c r="B860" s="459" t="s">
        <v>806</v>
      </c>
      <c r="C860" s="429"/>
      <c r="D860" s="430"/>
      <c r="E860" s="431"/>
      <c r="F860" s="432">
        <f>SUM(F840:F859)</f>
        <v>0</v>
      </c>
    </row>
    <row r="861" spans="1:6">
      <c r="A861" s="380"/>
      <c r="B861" s="381"/>
      <c r="C861" s="382"/>
      <c r="D861" s="383"/>
      <c r="E861" s="384"/>
      <c r="F861" s="385"/>
    </row>
    <row r="862" spans="1:6">
      <c r="A862" s="380"/>
      <c r="B862" s="381"/>
      <c r="C862" s="382"/>
      <c r="D862" s="383"/>
      <c r="E862" s="384"/>
      <c r="F862" s="385"/>
    </row>
    <row r="863" spans="1:6">
      <c r="A863" s="380"/>
      <c r="B863" s="381"/>
      <c r="C863" s="382"/>
      <c r="D863" s="383"/>
      <c r="E863" s="384"/>
      <c r="F863" s="385"/>
    </row>
    <row r="864" spans="1:6" ht="15.75">
      <c r="A864" s="389" t="s">
        <v>591</v>
      </c>
      <c r="B864" s="390" t="s">
        <v>597</v>
      </c>
      <c r="C864" s="391"/>
      <c r="D864" s="392"/>
      <c r="E864" s="393"/>
      <c r="F864" s="394"/>
    </row>
    <row r="865" spans="1:6">
      <c r="A865" s="395"/>
      <c r="B865" s="396"/>
      <c r="C865" s="397"/>
      <c r="D865" s="383"/>
      <c r="E865" s="384"/>
      <c r="F865" s="385"/>
    </row>
    <row r="866" spans="1:6">
      <c r="A866" s="507"/>
      <c r="B866" s="414"/>
      <c r="C866" s="410"/>
      <c r="D866" s="411"/>
      <c r="E866" s="477"/>
      <c r="F866" s="411"/>
    </row>
    <row r="867" spans="1:6" ht="51">
      <c r="A867" s="458" t="s">
        <v>1033</v>
      </c>
      <c r="B867" s="414" t="s">
        <v>1308</v>
      </c>
      <c r="C867" s="410"/>
      <c r="D867" s="411"/>
      <c r="E867" s="477"/>
      <c r="F867" s="411"/>
    </row>
    <row r="868" spans="1:6" ht="24">
      <c r="A868" s="458"/>
      <c r="B868" s="529" t="s">
        <v>598</v>
      </c>
      <c r="C868" s="530"/>
      <c r="D868" s="530"/>
      <c r="E868" s="530"/>
      <c r="F868" s="530"/>
    </row>
    <row r="869" spans="1:6">
      <c r="A869" s="458"/>
      <c r="B869" s="529"/>
      <c r="C869" s="530"/>
      <c r="D869" s="530"/>
      <c r="E869" s="530"/>
      <c r="F869" s="530"/>
    </row>
    <row r="870" spans="1:6">
      <c r="A870" s="458"/>
      <c r="B870" s="529" t="s">
        <v>599</v>
      </c>
      <c r="C870" s="530"/>
      <c r="D870" s="530"/>
      <c r="E870" s="530"/>
      <c r="F870" s="530"/>
    </row>
    <row r="871" spans="1:6" ht="24">
      <c r="A871" s="458"/>
      <c r="B871" s="531" t="s">
        <v>600</v>
      </c>
      <c r="C871" s="532"/>
      <c r="D871" s="532"/>
      <c r="E871" s="532"/>
      <c r="F871" s="532"/>
    </row>
    <row r="872" spans="1:6">
      <c r="A872" s="458"/>
      <c r="B872" s="531"/>
      <c r="C872" s="532"/>
      <c r="D872" s="532"/>
      <c r="E872" s="532"/>
      <c r="F872" s="532"/>
    </row>
    <row r="873" spans="1:6">
      <c r="A873" s="458"/>
      <c r="B873" s="529" t="s">
        <v>601</v>
      </c>
      <c r="C873" s="530"/>
      <c r="D873" s="530"/>
      <c r="E873" s="530"/>
      <c r="F873" s="530"/>
    </row>
    <row r="874" spans="1:6" ht="48">
      <c r="A874" s="533"/>
      <c r="B874" s="534" t="s">
        <v>1258</v>
      </c>
      <c r="C874" s="530"/>
      <c r="D874" s="530"/>
      <c r="E874" s="530"/>
      <c r="F874" s="530"/>
    </row>
    <row r="875" spans="1:6">
      <c r="A875" s="458"/>
      <c r="B875" s="529" t="s">
        <v>602</v>
      </c>
      <c r="C875" s="530"/>
      <c r="D875" s="530"/>
      <c r="E875" s="530"/>
      <c r="F875" s="530"/>
    </row>
    <row r="876" spans="1:6" ht="24">
      <c r="A876" s="458"/>
      <c r="B876" s="534" t="s">
        <v>603</v>
      </c>
      <c r="C876" s="535"/>
      <c r="D876" s="535"/>
      <c r="E876" s="535"/>
      <c r="F876" s="535"/>
    </row>
    <row r="877" spans="1:6">
      <c r="A877" s="458"/>
      <c r="B877" s="529" t="s">
        <v>604</v>
      </c>
      <c r="C877" s="530"/>
      <c r="D877" s="530"/>
      <c r="E877" s="530"/>
      <c r="F877" s="530"/>
    </row>
    <row r="878" spans="1:6" ht="36">
      <c r="A878" s="458"/>
      <c r="B878" s="534" t="s">
        <v>1257</v>
      </c>
      <c r="C878" s="530"/>
      <c r="D878" s="530"/>
      <c r="E878" s="530"/>
      <c r="F878" s="530"/>
    </row>
    <row r="879" spans="1:6">
      <c r="A879" s="458"/>
      <c r="B879" s="529" t="s">
        <v>605</v>
      </c>
      <c r="C879" s="530"/>
      <c r="D879" s="530"/>
      <c r="E879" s="530"/>
      <c r="F879" s="530"/>
    </row>
    <row r="880" spans="1:6" ht="48">
      <c r="A880" s="458"/>
      <c r="B880" s="536" t="s">
        <v>1256</v>
      </c>
      <c r="C880" s="537"/>
      <c r="D880" s="537"/>
      <c r="E880" s="537"/>
      <c r="F880" s="537"/>
    </row>
    <row r="881" spans="1:6">
      <c r="A881" s="527"/>
      <c r="B881" s="414"/>
      <c r="C881" s="410"/>
      <c r="D881" s="411"/>
      <c r="E881" s="477"/>
      <c r="F881" s="411"/>
    </row>
    <row r="882" spans="1:6">
      <c r="A882" s="415"/>
      <c r="B882" s="416" t="s">
        <v>606</v>
      </c>
      <c r="C882" s="417" t="s">
        <v>145</v>
      </c>
      <c r="D882" s="418">
        <v>1</v>
      </c>
      <c r="E882" s="419"/>
      <c r="F882" s="420">
        <f>D882*$E882</f>
        <v>0</v>
      </c>
    </row>
    <row r="883" spans="1:6">
      <c r="A883" s="507"/>
      <c r="B883" s="414"/>
      <c r="C883" s="410"/>
      <c r="D883" s="411"/>
      <c r="E883" s="477"/>
      <c r="F883" s="411"/>
    </row>
    <row r="884" spans="1:6">
      <c r="A884" s="507"/>
      <c r="B884" s="414"/>
      <c r="C884" s="410"/>
      <c r="D884" s="411"/>
      <c r="E884" s="477"/>
      <c r="F884" s="411"/>
    </row>
    <row r="885" spans="1:6" ht="15.75" thickBot="1">
      <c r="A885" s="427">
        <v>12</v>
      </c>
      <c r="B885" s="459" t="s">
        <v>597</v>
      </c>
      <c r="C885" s="429"/>
      <c r="D885" s="430"/>
      <c r="E885" s="431"/>
      <c r="F885" s="432">
        <f>SUM(F867:F884)</f>
        <v>0</v>
      </c>
    </row>
    <row r="886" spans="1:6">
      <c r="A886" s="380"/>
      <c r="B886" s="381"/>
      <c r="C886" s="511"/>
      <c r="D886" s="383"/>
      <c r="E886" s="384"/>
      <c r="F886" s="385"/>
    </row>
    <row r="887" spans="1:6">
      <c r="A887" s="380"/>
      <c r="B887" s="381"/>
      <c r="C887" s="382"/>
      <c r="D887" s="383"/>
      <c r="E887" s="384"/>
      <c r="F887" s="385"/>
    </row>
    <row r="888" spans="1:6">
      <c r="A888" s="380"/>
      <c r="B888" s="381"/>
      <c r="C888" s="382"/>
      <c r="D888" s="383"/>
      <c r="E888" s="384"/>
      <c r="F888" s="385"/>
    </row>
    <row r="889" spans="1:6" ht="15.75">
      <c r="A889" s="389" t="s">
        <v>607</v>
      </c>
      <c r="B889" s="390" t="s">
        <v>86</v>
      </c>
      <c r="C889" s="538"/>
      <c r="D889" s="539"/>
      <c r="E889" s="464"/>
      <c r="F889" s="464"/>
    </row>
    <row r="890" spans="1:6">
      <c r="A890" s="510"/>
      <c r="B890" s="540"/>
      <c r="C890" s="541"/>
      <c r="D890" s="542"/>
      <c r="E890" s="440"/>
      <c r="F890" s="440"/>
    </row>
    <row r="891" spans="1:6">
      <c r="A891" s="398"/>
      <c r="B891" s="1137" t="s">
        <v>246</v>
      </c>
      <c r="C891" s="1137"/>
      <c r="D891" s="1137"/>
      <c r="E891" s="1137"/>
      <c r="F891" s="1137"/>
    </row>
    <row r="892" spans="1:6">
      <c r="A892" s="543"/>
      <c r="B892" s="1137" t="s">
        <v>200</v>
      </c>
      <c r="C892" s="1137"/>
      <c r="D892" s="1137"/>
      <c r="E892" s="1137"/>
      <c r="F892" s="1137"/>
    </row>
    <row r="893" spans="1:6">
      <c r="A893" s="543"/>
      <c r="B893" s="1137" t="s">
        <v>608</v>
      </c>
      <c r="C893" s="1137"/>
      <c r="D893" s="1137"/>
      <c r="E893" s="1137"/>
      <c r="F893" s="1137"/>
    </row>
    <row r="894" spans="1:6">
      <c r="A894" s="543"/>
      <c r="B894" s="1137" t="s">
        <v>609</v>
      </c>
      <c r="C894" s="1137"/>
      <c r="D894" s="1137"/>
      <c r="E894" s="1137"/>
      <c r="F894" s="1137"/>
    </row>
    <row r="895" spans="1:6">
      <c r="A895" s="543"/>
      <c r="B895" s="1137" t="s">
        <v>610</v>
      </c>
      <c r="C895" s="1137"/>
      <c r="D895" s="1137"/>
      <c r="E895" s="1137"/>
      <c r="F895" s="1137"/>
    </row>
    <row r="896" spans="1:6">
      <c r="A896" s="543"/>
      <c r="B896" s="1137" t="s">
        <v>611</v>
      </c>
      <c r="C896" s="1137"/>
      <c r="D896" s="1137"/>
      <c r="E896" s="1137"/>
      <c r="F896" s="1137"/>
    </row>
    <row r="897" spans="1:6">
      <c r="A897" s="543"/>
      <c r="B897" s="1137" t="s">
        <v>612</v>
      </c>
      <c r="C897" s="1137"/>
      <c r="D897" s="1137"/>
      <c r="E897" s="1137"/>
      <c r="F897" s="1137"/>
    </row>
    <row r="898" spans="1:6">
      <c r="A898" s="543"/>
      <c r="B898" s="1137" t="s">
        <v>613</v>
      </c>
      <c r="C898" s="1137"/>
      <c r="D898" s="1137"/>
      <c r="E898" s="1137"/>
      <c r="F898" s="1137"/>
    </row>
    <row r="899" spans="1:6">
      <c r="A899" s="543"/>
      <c r="B899" s="1137" t="s">
        <v>614</v>
      </c>
      <c r="C899" s="1137"/>
      <c r="D899" s="1137"/>
      <c r="E899" s="1137"/>
      <c r="F899" s="1137"/>
    </row>
    <row r="900" spans="1:6">
      <c r="A900" s="405"/>
      <c r="B900" s="1137" t="s">
        <v>274</v>
      </c>
      <c r="C900" s="1137"/>
      <c r="D900" s="1137"/>
      <c r="E900" s="1137"/>
      <c r="F900" s="1137"/>
    </row>
    <row r="901" spans="1:6">
      <c r="A901" s="405"/>
      <c r="B901" s="1137" t="s">
        <v>558</v>
      </c>
      <c r="C901" s="1137"/>
      <c r="D901" s="1137"/>
      <c r="E901" s="1137"/>
      <c r="F901" s="1137"/>
    </row>
    <row r="902" spans="1:6">
      <c r="A902" s="405"/>
      <c r="B902" s="1137" t="s">
        <v>322</v>
      </c>
      <c r="C902" s="1137"/>
      <c r="D902" s="1137"/>
      <c r="E902" s="1137"/>
      <c r="F902" s="1137"/>
    </row>
    <row r="903" spans="1:6">
      <c r="A903" s="405"/>
      <c r="B903" s="1137" t="s">
        <v>615</v>
      </c>
      <c r="C903" s="1137"/>
      <c r="D903" s="1137"/>
      <c r="E903" s="1137"/>
      <c r="F903" s="1137"/>
    </row>
    <row r="904" spans="1:6">
      <c r="A904" s="405"/>
      <c r="B904" s="1137" t="s">
        <v>324</v>
      </c>
      <c r="C904" s="1137"/>
      <c r="D904" s="1137"/>
      <c r="E904" s="1137"/>
      <c r="F904" s="1137"/>
    </row>
    <row r="905" spans="1:6">
      <c r="A905" s="405"/>
      <c r="B905" s="1137" t="s">
        <v>325</v>
      </c>
      <c r="C905" s="1137"/>
      <c r="D905" s="1137"/>
      <c r="E905" s="1137"/>
      <c r="F905" s="1137"/>
    </row>
    <row r="906" spans="1:6">
      <c r="A906" s="405"/>
      <c r="B906" s="1137" t="s">
        <v>326</v>
      </c>
      <c r="C906" s="1137"/>
      <c r="D906" s="1137"/>
      <c r="E906" s="1137"/>
      <c r="F906" s="1137"/>
    </row>
    <row r="907" spans="1:6">
      <c r="A907" s="405"/>
      <c r="B907" s="1137" t="s">
        <v>327</v>
      </c>
      <c r="C907" s="1137"/>
      <c r="D907" s="1137"/>
      <c r="E907" s="1137"/>
      <c r="F907" s="1137"/>
    </row>
    <row r="908" spans="1:6">
      <c r="A908" s="405"/>
      <c r="B908" s="1137" t="s">
        <v>328</v>
      </c>
      <c r="C908" s="1137"/>
      <c r="D908" s="1137"/>
      <c r="E908" s="1137"/>
      <c r="F908" s="1137"/>
    </row>
    <row r="909" spans="1:6">
      <c r="A909" s="405"/>
      <c r="B909" s="1137" t="s">
        <v>330</v>
      </c>
      <c r="C909" s="1137"/>
      <c r="D909" s="1137"/>
      <c r="E909" s="1137"/>
      <c r="F909" s="1137"/>
    </row>
    <row r="910" spans="1:6">
      <c r="A910" s="405"/>
      <c r="B910" s="1137" t="s">
        <v>331</v>
      </c>
      <c r="C910" s="1137"/>
      <c r="D910" s="1137"/>
      <c r="E910" s="1137"/>
      <c r="F910" s="1137"/>
    </row>
    <row r="911" spans="1:6">
      <c r="A911" s="405"/>
      <c r="B911" s="1137" t="s">
        <v>332</v>
      </c>
      <c r="C911" s="1137"/>
      <c r="D911" s="1137"/>
      <c r="E911" s="1137"/>
      <c r="F911" s="1137"/>
    </row>
    <row r="912" spans="1:6">
      <c r="A912" s="405"/>
      <c r="B912" s="1137" t="s">
        <v>333</v>
      </c>
      <c r="C912" s="1137"/>
      <c r="D912" s="1137"/>
      <c r="E912" s="1137"/>
      <c r="F912" s="1137"/>
    </row>
    <row r="913" spans="1:6">
      <c r="A913" s="405"/>
      <c r="B913" s="1137" t="s">
        <v>334</v>
      </c>
      <c r="C913" s="1137"/>
      <c r="D913" s="1137"/>
      <c r="E913" s="1137"/>
      <c r="F913" s="1137"/>
    </row>
    <row r="914" spans="1:6">
      <c r="A914" s="405"/>
      <c r="B914" s="1137" t="s">
        <v>559</v>
      </c>
      <c r="C914" s="1137"/>
      <c r="D914" s="1137"/>
      <c r="E914" s="1137"/>
      <c r="F914" s="1137"/>
    </row>
    <row r="915" spans="1:6">
      <c r="A915" s="405"/>
      <c r="B915" s="1137" t="s">
        <v>336</v>
      </c>
      <c r="C915" s="1137"/>
      <c r="D915" s="1137"/>
      <c r="E915" s="1137"/>
      <c r="F915" s="1137"/>
    </row>
    <row r="916" spans="1:6">
      <c r="A916" s="405"/>
      <c r="B916" s="1137" t="s">
        <v>337</v>
      </c>
      <c r="C916" s="1137"/>
      <c r="D916" s="1137"/>
      <c r="E916" s="1137"/>
      <c r="F916" s="1137"/>
    </row>
    <row r="917" spans="1:6">
      <c r="A917" s="405"/>
      <c r="B917" s="1137" t="s">
        <v>338</v>
      </c>
      <c r="C917" s="1137"/>
      <c r="D917" s="1137"/>
      <c r="E917" s="1137"/>
      <c r="F917" s="1137"/>
    </row>
    <row r="918" spans="1:6">
      <c r="A918" s="405"/>
      <c r="B918" s="1137" t="s">
        <v>561</v>
      </c>
      <c r="C918" s="1137"/>
      <c r="D918" s="1137"/>
      <c r="E918" s="1137"/>
      <c r="F918" s="1137"/>
    </row>
    <row r="919" spans="1:6">
      <c r="A919" s="405"/>
      <c r="B919" s="1137" t="s">
        <v>340</v>
      </c>
      <c r="C919" s="1137"/>
      <c r="D919" s="1137"/>
      <c r="E919" s="1137"/>
      <c r="F919" s="1137"/>
    </row>
    <row r="920" spans="1:6">
      <c r="A920" s="405"/>
      <c r="B920" s="1137" t="s">
        <v>341</v>
      </c>
      <c r="C920" s="1137"/>
      <c r="D920" s="1137"/>
      <c r="E920" s="1137"/>
      <c r="F920" s="1137"/>
    </row>
    <row r="921" spans="1:6">
      <c r="A921" s="405"/>
      <c r="B921" s="1137" t="s">
        <v>342</v>
      </c>
      <c r="C921" s="1137"/>
      <c r="D921" s="1137"/>
      <c r="E921" s="1137"/>
      <c r="F921" s="1137"/>
    </row>
    <row r="922" spans="1:6">
      <c r="A922" s="405"/>
      <c r="B922" s="1137" t="s">
        <v>343</v>
      </c>
      <c r="C922" s="1137"/>
      <c r="D922" s="1137"/>
      <c r="E922" s="1137"/>
      <c r="F922" s="1137"/>
    </row>
    <row r="923" spans="1:6">
      <c r="A923" s="405"/>
      <c r="B923" s="1137" t="s">
        <v>230</v>
      </c>
      <c r="C923" s="1137"/>
      <c r="D923" s="1137"/>
      <c r="E923" s="1137"/>
      <c r="F923" s="1137"/>
    </row>
    <row r="924" spans="1:6">
      <c r="A924" s="467"/>
      <c r="B924" s="399"/>
      <c r="C924" s="512"/>
      <c r="D924" s="544"/>
      <c r="E924" s="545"/>
      <c r="F924" s="544"/>
    </row>
    <row r="925" spans="1:6">
      <c r="A925" s="546"/>
      <c r="B925" s="399"/>
      <c r="C925" s="512"/>
      <c r="D925" s="544"/>
      <c r="E925" s="545"/>
      <c r="F925" s="544"/>
    </row>
    <row r="926" spans="1:6" ht="204">
      <c r="A926" s="458" t="s">
        <v>1034</v>
      </c>
      <c r="B926" s="414" t="s">
        <v>616</v>
      </c>
      <c r="C926" s="410"/>
      <c r="D926" s="411"/>
      <c r="E926" s="412"/>
      <c r="F926" s="411"/>
    </row>
    <row r="927" spans="1:6" ht="51">
      <c r="A927" s="507"/>
      <c r="B927" s="414" t="s">
        <v>840</v>
      </c>
      <c r="C927" s="410"/>
      <c r="D927" s="411"/>
      <c r="E927" s="412"/>
      <c r="F927" s="411"/>
    </row>
    <row r="928" spans="1:6">
      <c r="A928" s="507"/>
      <c r="B928" s="414"/>
      <c r="C928" s="410"/>
      <c r="D928" s="411"/>
      <c r="E928" s="412"/>
      <c r="F928" s="411"/>
    </row>
    <row r="929" spans="1:6">
      <c r="A929" s="487"/>
      <c r="B929" s="416" t="s">
        <v>617</v>
      </c>
      <c r="C929" s="417" t="s">
        <v>139</v>
      </c>
      <c r="D929" s="418">
        <v>1272</v>
      </c>
      <c r="E929" s="419"/>
      <c r="F929" s="420">
        <f>D929*$E929</f>
        <v>0</v>
      </c>
    </row>
    <row r="930" spans="1:6">
      <c r="A930" s="507"/>
      <c r="B930" s="414"/>
      <c r="C930" s="410"/>
      <c r="D930" s="411"/>
      <c r="E930" s="412"/>
      <c r="F930" s="411"/>
    </row>
    <row r="931" spans="1:6">
      <c r="A931" s="507"/>
      <c r="B931" s="414"/>
      <c r="C931" s="410"/>
      <c r="D931" s="411"/>
      <c r="E931" s="412"/>
      <c r="F931" s="411"/>
    </row>
    <row r="932" spans="1:6" ht="204">
      <c r="A932" s="458" t="s">
        <v>1035</v>
      </c>
      <c r="B932" s="414" t="s">
        <v>616</v>
      </c>
      <c r="C932" s="410"/>
      <c r="D932" s="411"/>
      <c r="E932" s="412"/>
      <c r="F932" s="411"/>
    </row>
    <row r="933" spans="1:6" ht="51">
      <c r="A933" s="507"/>
      <c r="B933" s="414" t="s">
        <v>840</v>
      </c>
      <c r="C933" s="410"/>
      <c r="D933" s="411"/>
      <c r="E933" s="412"/>
      <c r="F933" s="411"/>
    </row>
    <row r="934" spans="1:6" ht="25.5">
      <c r="A934" s="507"/>
      <c r="B934" s="414" t="s">
        <v>841</v>
      </c>
      <c r="C934" s="410"/>
      <c r="D934" s="411"/>
      <c r="E934" s="412"/>
      <c r="F934" s="411"/>
    </row>
    <row r="935" spans="1:6">
      <c r="A935" s="507"/>
      <c r="B935" s="414"/>
      <c r="C935" s="410"/>
      <c r="D935" s="411"/>
      <c r="E935" s="412"/>
      <c r="F935" s="411"/>
    </row>
    <row r="936" spans="1:6">
      <c r="A936" s="487"/>
      <c r="B936" s="416" t="s">
        <v>842</v>
      </c>
      <c r="C936" s="417" t="s">
        <v>139</v>
      </c>
      <c r="D936" s="418">
        <v>34</v>
      </c>
      <c r="E936" s="419"/>
      <c r="F936" s="420">
        <f>D936*$E936</f>
        <v>0</v>
      </c>
    </row>
    <row r="937" spans="1:6">
      <c r="A937" s="507"/>
      <c r="B937" s="414"/>
      <c r="C937" s="410"/>
      <c r="D937" s="411"/>
      <c r="E937" s="412"/>
      <c r="F937" s="411"/>
    </row>
    <row r="938" spans="1:6">
      <c r="A938" s="507"/>
      <c r="B938" s="414"/>
      <c r="C938" s="410"/>
      <c r="D938" s="411"/>
      <c r="E938" s="412"/>
      <c r="F938" s="411"/>
    </row>
    <row r="939" spans="1:6" ht="216.75">
      <c r="A939" s="458" t="s">
        <v>1036</v>
      </c>
      <c r="B939" s="414" t="s">
        <v>618</v>
      </c>
      <c r="C939" s="410"/>
      <c r="D939" s="411"/>
      <c r="E939" s="412"/>
      <c r="F939" s="411"/>
    </row>
    <row r="940" spans="1:6" ht="76.5">
      <c r="A940" s="507"/>
      <c r="B940" s="414" t="s">
        <v>843</v>
      </c>
      <c r="C940" s="410"/>
      <c r="D940" s="411"/>
      <c r="E940" s="412"/>
      <c r="F940" s="411"/>
    </row>
    <row r="941" spans="1:6">
      <c r="A941" s="507"/>
      <c r="B941" s="414" t="s">
        <v>619</v>
      </c>
      <c r="C941" s="410"/>
      <c r="D941" s="411"/>
      <c r="E941" s="412"/>
      <c r="F941" s="411"/>
    </row>
    <row r="942" spans="1:6">
      <c r="A942" s="507"/>
      <c r="B942" s="414"/>
      <c r="C942" s="410"/>
      <c r="D942" s="411"/>
      <c r="E942" s="412"/>
      <c r="F942" s="411"/>
    </row>
    <row r="943" spans="1:6" ht="25.5">
      <c r="A943" s="487"/>
      <c r="B943" s="547" t="s">
        <v>620</v>
      </c>
      <c r="C943" s="548" t="s">
        <v>139</v>
      </c>
      <c r="D943" s="549">
        <v>95</v>
      </c>
      <c r="E943" s="550"/>
      <c r="F943" s="551">
        <f>D943*$E943</f>
        <v>0</v>
      </c>
    </row>
    <row r="944" spans="1:6">
      <c r="A944" s="507"/>
      <c r="B944" s="414"/>
      <c r="C944" s="410"/>
      <c r="D944" s="411"/>
      <c r="E944" s="412"/>
      <c r="F944" s="411"/>
    </row>
    <row r="945" spans="1:6">
      <c r="A945" s="507"/>
      <c r="B945" s="414"/>
      <c r="C945" s="410"/>
      <c r="D945" s="411"/>
      <c r="E945" s="412"/>
      <c r="F945" s="411"/>
    </row>
    <row r="946" spans="1:6" ht="204">
      <c r="A946" s="458" t="s">
        <v>1037</v>
      </c>
      <c r="B946" s="414" t="s">
        <v>1328</v>
      </c>
      <c r="C946" s="410"/>
      <c r="D946" s="411"/>
      <c r="E946" s="412"/>
      <c r="F946" s="411"/>
    </row>
    <row r="947" spans="1:6" ht="76.5">
      <c r="A947" s="507"/>
      <c r="B947" s="414" t="s">
        <v>843</v>
      </c>
      <c r="C947" s="410"/>
      <c r="D947" s="411"/>
      <c r="E947" s="412"/>
      <c r="F947" s="411"/>
    </row>
    <row r="948" spans="1:6">
      <c r="A948" s="507"/>
      <c r="B948" s="414" t="s">
        <v>621</v>
      </c>
      <c r="C948" s="410"/>
      <c r="D948" s="411"/>
      <c r="E948" s="412"/>
      <c r="F948" s="411"/>
    </row>
    <row r="949" spans="1:6" ht="25.5">
      <c r="A949" s="487"/>
      <c r="B949" s="547" t="s">
        <v>620</v>
      </c>
      <c r="C949" s="548" t="s">
        <v>139</v>
      </c>
      <c r="D949" s="549">
        <v>102</v>
      </c>
      <c r="E949" s="550"/>
      <c r="F949" s="551">
        <f>D949*$E949</f>
        <v>0</v>
      </c>
    </row>
    <row r="950" spans="1:6">
      <c r="A950" s="507"/>
      <c r="B950" s="414"/>
      <c r="C950" s="410"/>
      <c r="D950" s="411"/>
      <c r="E950" s="412"/>
      <c r="F950" s="411"/>
    </row>
    <row r="951" spans="1:6">
      <c r="A951" s="507"/>
      <c r="B951" s="414"/>
      <c r="C951" s="410"/>
      <c r="D951" s="411"/>
      <c r="E951" s="412"/>
      <c r="F951" s="411"/>
    </row>
    <row r="952" spans="1:6" ht="63.75">
      <c r="A952" s="458" t="s">
        <v>1038</v>
      </c>
      <c r="B952" s="414" t="s">
        <v>622</v>
      </c>
      <c r="C952" s="552"/>
      <c r="D952" s="411"/>
      <c r="E952" s="412"/>
      <c r="F952" s="411"/>
    </row>
    <row r="953" spans="1:6" ht="51">
      <c r="A953" s="507"/>
      <c r="B953" s="414" t="s">
        <v>623</v>
      </c>
      <c r="C953" s="410"/>
      <c r="D953" s="411"/>
      <c r="E953" s="412"/>
      <c r="F953" s="411"/>
    </row>
    <row r="954" spans="1:6">
      <c r="A954" s="487"/>
      <c r="B954" s="547" t="s">
        <v>624</v>
      </c>
      <c r="C954" s="548" t="s">
        <v>188</v>
      </c>
      <c r="D954" s="549">
        <v>30</v>
      </c>
      <c r="E954" s="550"/>
      <c r="F954" s="551">
        <f>D954*$E954</f>
        <v>0</v>
      </c>
    </row>
    <row r="955" spans="1:6">
      <c r="A955" s="553"/>
      <c r="B955" s="554"/>
      <c r="C955" s="555"/>
      <c r="D955" s="556"/>
      <c r="E955" s="557"/>
      <c r="F955" s="440"/>
    </row>
    <row r="956" spans="1:6">
      <c r="A956" s="553"/>
      <c r="B956" s="554"/>
      <c r="C956" s="555"/>
      <c r="D956" s="556"/>
      <c r="E956" s="557"/>
      <c r="F956" s="440"/>
    </row>
    <row r="957" spans="1:6" ht="114.75">
      <c r="A957" s="458" t="s">
        <v>1039</v>
      </c>
      <c r="B957" s="414" t="s">
        <v>625</v>
      </c>
      <c r="C957" s="552"/>
      <c r="D957" s="411"/>
      <c r="E957" s="412"/>
      <c r="F957" s="411"/>
    </row>
    <row r="958" spans="1:6" ht="38.25">
      <c r="A958" s="458"/>
      <c r="B958" s="414" t="s">
        <v>626</v>
      </c>
      <c r="C958" s="552"/>
      <c r="D958" s="411"/>
      <c r="E958" s="412"/>
      <c r="F958" s="411"/>
    </row>
    <row r="959" spans="1:6">
      <c r="A959" s="507"/>
      <c r="B959" s="414" t="s">
        <v>627</v>
      </c>
      <c r="C959" s="410"/>
      <c r="D959" s="411"/>
      <c r="E959" s="412"/>
      <c r="F959" s="411"/>
    </row>
    <row r="960" spans="1:6">
      <c r="A960" s="487"/>
      <c r="B960" s="416" t="s">
        <v>1317</v>
      </c>
      <c r="C960" s="417" t="s">
        <v>188</v>
      </c>
      <c r="D960" s="418">
        <v>121</v>
      </c>
      <c r="E960" s="419"/>
      <c r="F960" s="420">
        <f>D960*$E960</f>
        <v>0</v>
      </c>
    </row>
    <row r="961" spans="1:6">
      <c r="A961" s="507"/>
      <c r="B961" s="414"/>
      <c r="C961" s="410"/>
      <c r="D961" s="411"/>
      <c r="E961" s="412"/>
      <c r="F961" s="411"/>
    </row>
    <row r="962" spans="1:6">
      <c r="A962" s="507"/>
      <c r="B962" s="414"/>
      <c r="C962" s="410"/>
      <c r="D962" s="411"/>
      <c r="E962" s="412"/>
      <c r="F962" s="411"/>
    </row>
    <row r="963" spans="1:6" ht="89.25">
      <c r="A963" s="458" t="s">
        <v>1040</v>
      </c>
      <c r="B963" s="414" t="s">
        <v>845</v>
      </c>
      <c r="C963" s="410"/>
      <c r="D963" s="411"/>
      <c r="E963" s="412"/>
      <c r="F963" s="411"/>
    </row>
    <row r="964" spans="1:6">
      <c r="A964" s="507"/>
      <c r="B964" s="414" t="s">
        <v>628</v>
      </c>
      <c r="C964" s="410"/>
      <c r="D964" s="411"/>
      <c r="E964" s="412"/>
      <c r="F964" s="411"/>
    </row>
    <row r="965" spans="1:6">
      <c r="A965" s="507"/>
      <c r="B965" s="414"/>
      <c r="C965" s="410"/>
      <c r="D965" s="411"/>
      <c r="E965" s="412"/>
      <c r="F965" s="411"/>
    </row>
    <row r="966" spans="1:6">
      <c r="A966" s="457"/>
      <c r="B966" s="416" t="s">
        <v>629</v>
      </c>
      <c r="C966" s="417" t="s">
        <v>188</v>
      </c>
      <c r="D966" s="418">
        <v>58</v>
      </c>
      <c r="E966" s="419"/>
      <c r="F966" s="420">
        <f>D966*$E966</f>
        <v>0</v>
      </c>
    </row>
    <row r="967" spans="1:6">
      <c r="A967" s="421"/>
      <c r="B967" s="422"/>
      <c r="C967" s="410"/>
      <c r="D967" s="489"/>
      <c r="E967" s="558"/>
      <c r="F967" s="491"/>
    </row>
    <row r="968" spans="1:6">
      <c r="A968" s="421"/>
      <c r="B968" s="422"/>
      <c r="C968" s="410"/>
      <c r="D968" s="489"/>
      <c r="E968" s="490"/>
      <c r="F968" s="491"/>
    </row>
    <row r="969" spans="1:6" ht="127.5">
      <c r="A969" s="458" t="s">
        <v>1041</v>
      </c>
      <c r="B969" s="414" t="s">
        <v>844</v>
      </c>
      <c r="C969" s="410"/>
      <c r="D969" s="411"/>
      <c r="E969" s="412"/>
      <c r="F969" s="411"/>
    </row>
    <row r="970" spans="1:6">
      <c r="A970" s="507"/>
      <c r="B970" s="414" t="s">
        <v>628</v>
      </c>
      <c r="C970" s="410"/>
      <c r="D970" s="411"/>
      <c r="E970" s="412"/>
      <c r="F970" s="411"/>
    </row>
    <row r="971" spans="1:6">
      <c r="A971" s="507"/>
      <c r="B971" s="414"/>
      <c r="C971" s="410"/>
      <c r="D971" s="411"/>
      <c r="E971" s="412"/>
      <c r="F971" s="411"/>
    </row>
    <row r="972" spans="1:6">
      <c r="A972" s="457"/>
      <c r="B972" s="416" t="s">
        <v>629</v>
      </c>
      <c r="C972" s="417" t="s">
        <v>188</v>
      </c>
      <c r="D972" s="418">
        <v>152</v>
      </c>
      <c r="E972" s="419"/>
      <c r="F972" s="420">
        <f>D972*$E972</f>
        <v>0</v>
      </c>
    </row>
    <row r="973" spans="1:6">
      <c r="A973" s="421"/>
      <c r="B973" s="422"/>
      <c r="C973" s="410"/>
      <c r="D973" s="489"/>
      <c r="E973" s="558"/>
      <c r="F973" s="491"/>
    </row>
    <row r="974" spans="1:6">
      <c r="A974" s="421"/>
      <c r="B974" s="422"/>
      <c r="C974" s="410"/>
      <c r="D974" s="489"/>
      <c r="E974" s="490"/>
      <c r="F974" s="491"/>
    </row>
    <row r="975" spans="1:6" ht="51">
      <c r="A975" s="458" t="s">
        <v>1042</v>
      </c>
      <c r="B975" s="414" t="s">
        <v>630</v>
      </c>
      <c r="C975" s="410"/>
      <c r="D975" s="411"/>
      <c r="E975" s="477"/>
      <c r="F975" s="411"/>
    </row>
    <row r="976" spans="1:6">
      <c r="A976" s="507"/>
      <c r="B976" s="414" t="s">
        <v>628</v>
      </c>
      <c r="C976" s="410"/>
      <c r="D976" s="411"/>
      <c r="E976" s="477"/>
      <c r="F976" s="411"/>
    </row>
    <row r="977" spans="1:6">
      <c r="A977" s="559"/>
      <c r="B977" s="422"/>
      <c r="C977" s="410"/>
      <c r="D977" s="489"/>
      <c r="E977" s="490"/>
      <c r="F977" s="491"/>
    </row>
    <row r="978" spans="1:6">
      <c r="A978" s="457"/>
      <c r="B978" s="416" t="s">
        <v>631</v>
      </c>
      <c r="C978" s="417" t="s">
        <v>188</v>
      </c>
      <c r="D978" s="418">
        <v>1668</v>
      </c>
      <c r="E978" s="419"/>
      <c r="F978" s="420">
        <f>D978*$E978</f>
        <v>0</v>
      </c>
    </row>
    <row r="979" spans="1:6">
      <c r="A979" s="553"/>
      <c r="B979" s="554"/>
      <c r="C979" s="555"/>
      <c r="D979" s="556"/>
      <c r="E979" s="440"/>
      <c r="F979" s="440"/>
    </row>
    <row r="980" spans="1:6" ht="15.75" thickBot="1">
      <c r="A980" s="427">
        <v>13</v>
      </c>
      <c r="B980" s="560" t="s">
        <v>632</v>
      </c>
      <c r="C980" s="429"/>
      <c r="D980" s="430"/>
      <c r="E980" s="431"/>
      <c r="F980" s="432">
        <f>SUM(F926:F979)</f>
        <v>0</v>
      </c>
    </row>
    <row r="981" spans="1:6">
      <c r="A981" s="380"/>
      <c r="B981" s="438"/>
      <c r="C981" s="483"/>
      <c r="D981" s="383"/>
      <c r="E981" s="440"/>
      <c r="F981" s="440"/>
    </row>
    <row r="982" spans="1:6">
      <c r="A982" s="433"/>
      <c r="B982" s="434"/>
      <c r="C982" s="435"/>
      <c r="D982" s="433"/>
      <c r="E982" s="461"/>
      <c r="F982" s="433"/>
    </row>
    <row r="983" spans="1:6">
      <c r="A983" s="380"/>
      <c r="B983" s="438"/>
      <c r="C983" s="483"/>
      <c r="D983" s="561"/>
      <c r="E983" s="440"/>
      <c r="F983" s="440"/>
    </row>
    <row r="984" spans="1:6" ht="15.75">
      <c r="A984" s="389" t="s">
        <v>633</v>
      </c>
      <c r="B984" s="390" t="s">
        <v>87</v>
      </c>
      <c r="C984" s="562"/>
      <c r="D984" s="539"/>
      <c r="E984" s="464"/>
      <c r="F984" s="464"/>
    </row>
    <row r="985" spans="1:6">
      <c r="A985" s="510"/>
      <c r="B985" s="540"/>
      <c r="C985" s="563"/>
      <c r="D985" s="542"/>
      <c r="E985" s="440"/>
      <c r="F985" s="440"/>
    </row>
    <row r="986" spans="1:6">
      <c r="A986" s="398"/>
      <c r="B986" s="1137" t="s">
        <v>246</v>
      </c>
      <c r="C986" s="1137"/>
      <c r="D986" s="1137"/>
      <c r="E986" s="1137"/>
      <c r="F986" s="1137"/>
    </row>
    <row r="987" spans="1:6">
      <c r="A987" s="564"/>
      <c r="B987" s="1137" t="s">
        <v>634</v>
      </c>
      <c r="C987" s="1137"/>
      <c r="D987" s="1137"/>
      <c r="E987" s="1137"/>
      <c r="F987" s="1137"/>
    </row>
    <row r="988" spans="1:6">
      <c r="A988" s="564"/>
      <c r="B988" s="1137" t="s">
        <v>635</v>
      </c>
      <c r="C988" s="1137"/>
      <c r="D988" s="1137"/>
      <c r="E988" s="1137"/>
      <c r="F988" s="1137"/>
    </row>
    <row r="989" spans="1:6">
      <c r="A989" s="564"/>
      <c r="B989" s="1137" t="s">
        <v>636</v>
      </c>
      <c r="C989" s="1137"/>
      <c r="D989" s="1137"/>
      <c r="E989" s="1137"/>
      <c r="F989" s="1137"/>
    </row>
    <row r="990" spans="1:6">
      <c r="A990" s="564"/>
      <c r="B990" s="1137" t="s">
        <v>637</v>
      </c>
      <c r="C990" s="1137"/>
      <c r="D990" s="1137"/>
      <c r="E990" s="1137"/>
      <c r="F990" s="1137"/>
    </row>
    <row r="991" spans="1:6">
      <c r="A991" s="564"/>
      <c r="B991" s="1137" t="s">
        <v>638</v>
      </c>
      <c r="C991" s="1137"/>
      <c r="D991" s="1137"/>
      <c r="E991" s="1137"/>
      <c r="F991" s="1137"/>
    </row>
    <row r="992" spans="1:6">
      <c r="A992" s="564"/>
      <c r="B992" s="1137" t="s">
        <v>639</v>
      </c>
      <c r="C992" s="1137"/>
      <c r="D992" s="1137"/>
      <c r="E992" s="1137"/>
      <c r="F992" s="1137"/>
    </row>
    <row r="993" spans="1:6">
      <c r="A993" s="405"/>
      <c r="B993" s="1137" t="s">
        <v>274</v>
      </c>
      <c r="C993" s="1137"/>
      <c r="D993" s="1137"/>
      <c r="E993" s="1137"/>
      <c r="F993" s="1137"/>
    </row>
    <row r="994" spans="1:6">
      <c r="A994" s="405"/>
      <c r="B994" s="1137" t="s">
        <v>558</v>
      </c>
      <c r="C994" s="1137"/>
      <c r="D994" s="1137"/>
      <c r="E994" s="1137"/>
      <c r="F994" s="1137"/>
    </row>
    <row r="995" spans="1:6">
      <c r="A995" s="405"/>
      <c r="B995" s="1137" t="s">
        <v>322</v>
      </c>
      <c r="C995" s="1137"/>
      <c r="D995" s="1137"/>
      <c r="E995" s="1137"/>
      <c r="F995" s="1137"/>
    </row>
    <row r="996" spans="1:6">
      <c r="A996" s="405"/>
      <c r="B996" s="1137" t="s">
        <v>615</v>
      </c>
      <c r="C996" s="1137"/>
      <c r="D996" s="1137"/>
      <c r="E996" s="1137"/>
      <c r="F996" s="1137"/>
    </row>
    <row r="997" spans="1:6">
      <c r="A997" s="405"/>
      <c r="B997" s="1137" t="s">
        <v>324</v>
      </c>
      <c r="C997" s="1137"/>
      <c r="D997" s="1137"/>
      <c r="E997" s="1137"/>
      <c r="F997" s="1137"/>
    </row>
    <row r="998" spans="1:6">
      <c r="A998" s="405"/>
      <c r="B998" s="1137" t="s">
        <v>325</v>
      </c>
      <c r="C998" s="1137"/>
      <c r="D998" s="1137"/>
      <c r="E998" s="1137"/>
      <c r="F998" s="1137"/>
    </row>
    <row r="999" spans="1:6">
      <c r="A999" s="405"/>
      <c r="B999" s="1137" t="s">
        <v>326</v>
      </c>
      <c r="C999" s="1137"/>
      <c r="D999" s="1137"/>
      <c r="E999" s="1137"/>
      <c r="F999" s="1137"/>
    </row>
    <row r="1000" spans="1:6">
      <c r="A1000" s="405"/>
      <c r="B1000" s="1137" t="s">
        <v>327</v>
      </c>
      <c r="C1000" s="1137"/>
      <c r="D1000" s="1137"/>
      <c r="E1000" s="1137"/>
      <c r="F1000" s="1137"/>
    </row>
    <row r="1001" spans="1:6">
      <c r="A1001" s="405"/>
      <c r="B1001" s="1138" t="s">
        <v>640</v>
      </c>
      <c r="C1001" s="1137"/>
      <c r="D1001" s="1137"/>
      <c r="E1001" s="1137"/>
      <c r="F1001" s="1137"/>
    </row>
    <row r="1002" spans="1:6">
      <c r="A1002" s="405"/>
      <c r="B1002" s="1137" t="s">
        <v>328</v>
      </c>
      <c r="C1002" s="1137"/>
      <c r="D1002" s="1137"/>
      <c r="E1002" s="1137"/>
      <c r="F1002" s="1137"/>
    </row>
    <row r="1003" spans="1:6">
      <c r="A1003" s="405"/>
      <c r="B1003" s="1137" t="s">
        <v>330</v>
      </c>
      <c r="C1003" s="1137"/>
      <c r="D1003" s="1137"/>
      <c r="E1003" s="1137"/>
      <c r="F1003" s="1137"/>
    </row>
    <row r="1004" spans="1:6">
      <c r="A1004" s="405"/>
      <c r="B1004" s="1137" t="s">
        <v>331</v>
      </c>
      <c r="C1004" s="1137"/>
      <c r="D1004" s="1137"/>
      <c r="E1004" s="1137"/>
      <c r="F1004" s="1137"/>
    </row>
    <row r="1005" spans="1:6">
      <c r="A1005" s="405"/>
      <c r="B1005" s="1137" t="s">
        <v>332</v>
      </c>
      <c r="C1005" s="1137"/>
      <c r="D1005" s="1137"/>
      <c r="E1005" s="1137"/>
      <c r="F1005" s="1137"/>
    </row>
    <row r="1006" spans="1:6">
      <c r="A1006" s="405"/>
      <c r="B1006" s="1137" t="s">
        <v>333</v>
      </c>
      <c r="C1006" s="1137"/>
      <c r="D1006" s="1137"/>
      <c r="E1006" s="1137"/>
      <c r="F1006" s="1137"/>
    </row>
    <row r="1007" spans="1:6">
      <c r="A1007" s="405"/>
      <c r="B1007" s="1137" t="s">
        <v>334</v>
      </c>
      <c r="C1007" s="1137"/>
      <c r="D1007" s="1137"/>
      <c r="E1007" s="1137"/>
      <c r="F1007" s="1137"/>
    </row>
    <row r="1008" spans="1:6">
      <c r="A1008" s="405"/>
      <c r="B1008" s="1138" t="s">
        <v>559</v>
      </c>
      <c r="C1008" s="1137"/>
      <c r="D1008" s="1137"/>
      <c r="E1008" s="1137"/>
      <c r="F1008" s="1137"/>
    </row>
    <row r="1009" spans="1:6">
      <c r="A1009" s="405"/>
      <c r="B1009" s="1137" t="s">
        <v>641</v>
      </c>
      <c r="C1009" s="1137"/>
      <c r="D1009" s="1137"/>
      <c r="E1009" s="1137"/>
      <c r="F1009" s="1137"/>
    </row>
    <row r="1010" spans="1:6">
      <c r="A1010" s="405"/>
      <c r="B1010" s="1137" t="s">
        <v>337</v>
      </c>
      <c r="C1010" s="1137"/>
      <c r="D1010" s="1137"/>
      <c r="E1010" s="1137"/>
      <c r="F1010" s="1137"/>
    </row>
    <row r="1011" spans="1:6">
      <c r="A1011" s="405"/>
      <c r="B1011" s="1137" t="s">
        <v>338</v>
      </c>
      <c r="C1011" s="1137"/>
      <c r="D1011" s="1137"/>
      <c r="E1011" s="1137"/>
      <c r="F1011" s="1137"/>
    </row>
    <row r="1012" spans="1:6">
      <c r="A1012" s="405"/>
      <c r="B1012" s="1137" t="s">
        <v>561</v>
      </c>
      <c r="C1012" s="1137"/>
      <c r="D1012" s="1137"/>
      <c r="E1012" s="1137"/>
      <c r="F1012" s="1137"/>
    </row>
    <row r="1013" spans="1:6">
      <c r="A1013" s="405"/>
      <c r="B1013" s="1137" t="s">
        <v>340</v>
      </c>
      <c r="C1013" s="1137"/>
      <c r="D1013" s="1137"/>
      <c r="E1013" s="1137"/>
      <c r="F1013" s="1137"/>
    </row>
    <row r="1014" spans="1:6">
      <c r="A1014" s="405"/>
      <c r="B1014" s="1137" t="s">
        <v>341</v>
      </c>
      <c r="C1014" s="1137"/>
      <c r="D1014" s="1137"/>
      <c r="E1014" s="1137"/>
      <c r="F1014" s="1137"/>
    </row>
    <row r="1015" spans="1:6">
      <c r="A1015" s="405"/>
      <c r="B1015" s="1137" t="s">
        <v>342</v>
      </c>
      <c r="C1015" s="1137"/>
      <c r="D1015" s="1137"/>
      <c r="E1015" s="1137"/>
      <c r="F1015" s="1137"/>
    </row>
    <row r="1016" spans="1:6">
      <c r="A1016" s="405"/>
      <c r="B1016" s="1137" t="s">
        <v>343</v>
      </c>
      <c r="C1016" s="1137"/>
      <c r="D1016" s="1137"/>
      <c r="E1016" s="1137"/>
      <c r="F1016" s="1137"/>
    </row>
    <row r="1017" spans="1:6">
      <c r="A1017" s="405"/>
      <c r="B1017" s="1137" t="s">
        <v>230</v>
      </c>
      <c r="C1017" s="1137"/>
      <c r="D1017" s="1137"/>
      <c r="E1017" s="1137"/>
      <c r="F1017" s="1137"/>
    </row>
    <row r="1018" spans="1:6">
      <c r="A1018" s="553"/>
      <c r="B1018" s="554"/>
      <c r="C1018" s="444"/>
      <c r="D1018" s="556"/>
      <c r="E1018" s="440"/>
      <c r="F1018" s="440"/>
    </row>
    <row r="1019" spans="1:6" ht="409.5">
      <c r="A1019" s="553"/>
      <c r="B1019" s="565" t="s">
        <v>782</v>
      </c>
      <c r="C1019" s="444"/>
      <c r="D1019" s="556"/>
      <c r="E1019" s="440"/>
      <c r="F1019" s="440"/>
    </row>
    <row r="1020" spans="1:6" ht="178.5">
      <c r="A1020" s="553"/>
      <c r="B1020" s="565" t="s">
        <v>642</v>
      </c>
      <c r="C1020" s="444"/>
      <c r="D1020" s="556"/>
      <c r="E1020" s="440"/>
      <c r="F1020" s="440"/>
    </row>
    <row r="1021" spans="1:6" ht="204">
      <c r="A1021" s="553"/>
      <c r="B1021" s="565" t="s">
        <v>643</v>
      </c>
      <c r="C1021" s="444"/>
      <c r="D1021" s="556"/>
      <c r="E1021" s="440"/>
      <c r="F1021" s="440"/>
    </row>
    <row r="1022" spans="1:6">
      <c r="A1022" s="566" t="s">
        <v>275</v>
      </c>
      <c r="B1022" s="565"/>
      <c r="C1022" s="444"/>
      <c r="D1022" s="556"/>
      <c r="E1022" s="440"/>
      <c r="F1022" s="440"/>
    </row>
    <row r="1023" spans="1:6" ht="267.75">
      <c r="A1023" s="458" t="s">
        <v>1043</v>
      </c>
      <c r="B1023" s="414" t="s">
        <v>752</v>
      </c>
      <c r="C1023" s="410"/>
      <c r="D1023" s="411"/>
      <c r="E1023" s="412"/>
      <c r="F1023" s="411"/>
    </row>
    <row r="1024" spans="1:6">
      <c r="A1024" s="567"/>
      <c r="B1024" s="414"/>
      <c r="C1024" s="410"/>
      <c r="D1024" s="411"/>
      <c r="E1024" s="412"/>
      <c r="F1024" s="411"/>
    </row>
    <row r="1025" spans="1:6">
      <c r="A1025" s="487"/>
      <c r="B1025" s="416" t="s">
        <v>644</v>
      </c>
      <c r="C1025" s="417" t="s">
        <v>188</v>
      </c>
      <c r="D1025" s="418">
        <v>332</v>
      </c>
      <c r="E1025" s="419"/>
      <c r="F1025" s="420">
        <f>D1025*$E1025</f>
        <v>0</v>
      </c>
    </row>
    <row r="1026" spans="1:6">
      <c r="A1026" s="553"/>
      <c r="B1026" s="554"/>
      <c r="C1026" s="555"/>
      <c r="D1026" s="556"/>
      <c r="E1026" s="557"/>
      <c r="F1026" s="440"/>
    </row>
    <row r="1027" spans="1:6">
      <c r="A1027" s="553"/>
      <c r="B1027" s="554"/>
      <c r="C1027" s="555"/>
      <c r="D1027" s="556"/>
      <c r="E1027" s="557"/>
      <c r="F1027" s="440"/>
    </row>
    <row r="1028" spans="1:6" ht="294.60000000000002" customHeight="1">
      <c r="A1028" s="458" t="s">
        <v>1044</v>
      </c>
      <c r="B1028" s="414" t="s">
        <v>753</v>
      </c>
      <c r="C1028" s="410"/>
      <c r="D1028" s="411"/>
      <c r="E1028" s="412"/>
      <c r="F1028" s="411"/>
    </row>
    <row r="1029" spans="1:6">
      <c r="A1029" s="567"/>
      <c r="B1029" s="414"/>
      <c r="C1029" s="410"/>
      <c r="D1029" s="411"/>
      <c r="E1029" s="412"/>
      <c r="F1029" s="411"/>
    </row>
    <row r="1030" spans="1:6">
      <c r="A1030" s="487"/>
      <c r="B1030" s="416" t="s">
        <v>754</v>
      </c>
      <c r="C1030" s="417" t="s">
        <v>188</v>
      </c>
      <c r="D1030" s="418">
        <v>316</v>
      </c>
      <c r="E1030" s="419"/>
      <c r="F1030" s="420">
        <f>D1030*$E1030</f>
        <v>0</v>
      </c>
    </row>
    <row r="1031" spans="1:6">
      <c r="A1031" s="553"/>
      <c r="B1031" s="554"/>
      <c r="C1031" s="555"/>
      <c r="D1031" s="556"/>
      <c r="E1031" s="557"/>
      <c r="F1031" s="440"/>
    </row>
    <row r="1032" spans="1:6">
      <c r="A1032" s="553"/>
      <c r="B1032" s="554"/>
      <c r="C1032" s="555"/>
      <c r="D1032" s="556"/>
      <c r="E1032" s="557"/>
      <c r="F1032" s="440"/>
    </row>
    <row r="1033" spans="1:6" ht="165.75">
      <c r="A1033" s="458" t="s">
        <v>1045</v>
      </c>
      <c r="B1033" s="414" t="s">
        <v>645</v>
      </c>
      <c r="C1033" s="410"/>
      <c r="D1033" s="411"/>
      <c r="E1033" s="412"/>
      <c r="F1033" s="411"/>
    </row>
    <row r="1034" spans="1:6">
      <c r="A1034" s="408"/>
      <c r="B1034" s="414"/>
      <c r="C1034" s="410"/>
      <c r="D1034" s="411"/>
      <c r="E1034" s="412"/>
      <c r="F1034" s="411"/>
    </row>
    <row r="1035" spans="1:6">
      <c r="A1035" s="487"/>
      <c r="B1035" s="416" t="s">
        <v>646</v>
      </c>
      <c r="C1035" s="417" t="s">
        <v>139</v>
      </c>
      <c r="D1035" s="418">
        <v>42.7</v>
      </c>
      <c r="E1035" s="419"/>
      <c r="F1035" s="420">
        <f>D1035*$E1035</f>
        <v>0</v>
      </c>
    </row>
    <row r="1036" spans="1:6">
      <c r="A1036" s="568"/>
      <c r="B1036" s="554"/>
      <c r="C1036" s="555"/>
      <c r="D1036" s="556"/>
      <c r="E1036" s="557"/>
      <c r="F1036" s="440"/>
    </row>
    <row r="1037" spans="1:6">
      <c r="A1037" s="568"/>
      <c r="B1037" s="554"/>
      <c r="C1037" s="555"/>
      <c r="D1037" s="556"/>
      <c r="E1037" s="557"/>
      <c r="F1037" s="440"/>
    </row>
    <row r="1038" spans="1:6" ht="229.5">
      <c r="A1038" s="458" t="s">
        <v>1046</v>
      </c>
      <c r="B1038" s="414" t="s">
        <v>755</v>
      </c>
      <c r="C1038" s="410"/>
      <c r="D1038" s="411"/>
      <c r="E1038" s="412"/>
      <c r="F1038" s="411"/>
    </row>
    <row r="1039" spans="1:6">
      <c r="A1039" s="567"/>
      <c r="B1039" s="414"/>
      <c r="C1039" s="410"/>
      <c r="D1039" s="411"/>
      <c r="E1039" s="412"/>
      <c r="F1039" s="411"/>
    </row>
    <row r="1040" spans="1:6">
      <c r="A1040" s="487"/>
      <c r="B1040" s="416" t="s">
        <v>756</v>
      </c>
      <c r="C1040" s="417" t="s">
        <v>139</v>
      </c>
      <c r="D1040" s="418">
        <v>22</v>
      </c>
      <c r="E1040" s="419"/>
      <c r="F1040" s="420">
        <f>D1040*$E1040</f>
        <v>0</v>
      </c>
    </row>
    <row r="1041" spans="1:6">
      <c r="A1041" s="553"/>
      <c r="B1041" s="554"/>
      <c r="C1041" s="555"/>
      <c r="D1041" s="556"/>
      <c r="E1041" s="557"/>
      <c r="F1041" s="440"/>
    </row>
    <row r="1042" spans="1:6">
      <c r="A1042" s="553"/>
      <c r="B1042" s="554"/>
      <c r="C1042" s="555"/>
      <c r="D1042" s="556"/>
      <c r="E1042" s="557"/>
      <c r="F1042" s="440"/>
    </row>
    <row r="1043" spans="1:6" ht="318.75">
      <c r="A1043" s="458" t="s">
        <v>1047</v>
      </c>
      <c r="B1043" s="414" t="s">
        <v>1259</v>
      </c>
      <c r="C1043" s="410"/>
      <c r="D1043" s="411"/>
      <c r="E1043" s="412"/>
      <c r="F1043" s="411"/>
    </row>
    <row r="1044" spans="1:6" ht="38.25">
      <c r="A1044" s="408"/>
      <c r="B1044" s="414" t="s">
        <v>647</v>
      </c>
      <c r="C1044" s="410"/>
      <c r="D1044" s="411"/>
      <c r="E1044" s="412"/>
      <c r="F1044" s="411"/>
    </row>
    <row r="1045" spans="1:6">
      <c r="A1045" s="408"/>
      <c r="B1045" s="414"/>
      <c r="C1045" s="410"/>
      <c r="D1045" s="411"/>
      <c r="E1045" s="412"/>
      <c r="F1045" s="411"/>
    </row>
    <row r="1046" spans="1:6">
      <c r="A1046" s="487"/>
      <c r="B1046" s="416" t="s">
        <v>757</v>
      </c>
      <c r="C1046" s="417" t="s">
        <v>139</v>
      </c>
      <c r="D1046" s="418">
        <v>129.6</v>
      </c>
      <c r="E1046" s="419"/>
      <c r="F1046" s="420">
        <f>D1046*$E1046</f>
        <v>0</v>
      </c>
    </row>
    <row r="1047" spans="1:6">
      <c r="A1047" s="487"/>
      <c r="B1047" s="416"/>
      <c r="C1047" s="417"/>
      <c r="D1047" s="418"/>
      <c r="E1047" s="419"/>
      <c r="F1047" s="420"/>
    </row>
    <row r="1048" spans="1:6">
      <c r="A1048" s="487"/>
      <c r="B1048" s="416" t="s">
        <v>648</v>
      </c>
      <c r="C1048" s="417" t="s">
        <v>139</v>
      </c>
      <c r="D1048" s="418">
        <v>8</v>
      </c>
      <c r="E1048" s="419"/>
      <c r="F1048" s="420">
        <f>D1048*$E1048</f>
        <v>0</v>
      </c>
    </row>
    <row r="1049" spans="1:6">
      <c r="A1049" s="553"/>
      <c r="B1049" s="554"/>
      <c r="C1049" s="555"/>
      <c r="D1049" s="556"/>
      <c r="E1049" s="557"/>
      <c r="F1049" s="440"/>
    </row>
    <row r="1050" spans="1:6">
      <c r="A1050" s="553"/>
      <c r="B1050" s="554"/>
      <c r="C1050" s="555"/>
      <c r="D1050" s="556"/>
      <c r="E1050" s="557"/>
      <c r="F1050" s="440"/>
    </row>
    <row r="1051" spans="1:6" ht="306">
      <c r="A1051" s="458" t="s">
        <v>1048</v>
      </c>
      <c r="B1051" s="414" t="s">
        <v>759</v>
      </c>
      <c r="C1051" s="410"/>
      <c r="D1051" s="411"/>
      <c r="E1051" s="412"/>
      <c r="F1051" s="411"/>
    </row>
    <row r="1052" spans="1:6">
      <c r="A1052" s="408"/>
      <c r="B1052" s="414"/>
      <c r="C1052" s="410"/>
      <c r="D1052" s="411"/>
      <c r="E1052" s="412"/>
      <c r="F1052" s="411"/>
    </row>
    <row r="1053" spans="1:6">
      <c r="A1053" s="487"/>
      <c r="B1053" s="416" t="s">
        <v>758</v>
      </c>
      <c r="C1053" s="417" t="s">
        <v>139</v>
      </c>
      <c r="D1053" s="418">
        <v>48</v>
      </c>
      <c r="E1053" s="419"/>
      <c r="F1053" s="420">
        <f>D1053*$E1053</f>
        <v>0</v>
      </c>
    </row>
    <row r="1054" spans="1:6">
      <c r="A1054" s="553"/>
      <c r="B1054" s="554"/>
      <c r="C1054" s="555"/>
      <c r="D1054" s="556"/>
      <c r="E1054" s="557"/>
      <c r="F1054" s="440"/>
    </row>
    <row r="1055" spans="1:6">
      <c r="A1055" s="553"/>
      <c r="B1055" s="554"/>
      <c r="C1055" s="555"/>
      <c r="D1055" s="556"/>
      <c r="E1055" s="557"/>
      <c r="F1055" s="440"/>
    </row>
    <row r="1056" spans="1:6" ht="280.5">
      <c r="A1056" s="458" t="s">
        <v>1049</v>
      </c>
      <c r="B1056" s="414" t="s">
        <v>760</v>
      </c>
      <c r="C1056" s="410"/>
      <c r="D1056" s="411"/>
      <c r="E1056" s="412"/>
      <c r="F1056" s="411"/>
    </row>
    <row r="1057" spans="1:6">
      <c r="A1057" s="408"/>
      <c r="B1057" s="414"/>
      <c r="C1057" s="410"/>
      <c r="D1057" s="411"/>
      <c r="E1057" s="412"/>
      <c r="F1057" s="411"/>
    </row>
    <row r="1058" spans="1:6">
      <c r="A1058" s="487"/>
      <c r="B1058" s="416" t="s">
        <v>783</v>
      </c>
      <c r="C1058" s="417" t="s">
        <v>139</v>
      </c>
      <c r="D1058" s="418">
        <v>12.7</v>
      </c>
      <c r="E1058" s="419"/>
      <c r="F1058" s="420">
        <f>D1058*$E1058</f>
        <v>0</v>
      </c>
    </row>
    <row r="1059" spans="1:6">
      <c r="A1059" s="553"/>
      <c r="B1059" s="554"/>
      <c r="C1059" s="555"/>
      <c r="D1059" s="556"/>
      <c r="E1059" s="557"/>
      <c r="F1059" s="440"/>
    </row>
    <row r="1060" spans="1:6">
      <c r="A1060" s="553"/>
      <c r="B1060" s="554"/>
      <c r="C1060" s="555"/>
      <c r="D1060" s="556"/>
      <c r="E1060" s="557"/>
      <c r="F1060" s="440"/>
    </row>
    <row r="1061" spans="1:6" ht="216.75">
      <c r="A1061" s="458" t="s">
        <v>1050</v>
      </c>
      <c r="B1061" s="414" t="s">
        <v>649</v>
      </c>
      <c r="C1061" s="410"/>
      <c r="D1061" s="411"/>
      <c r="E1061" s="412"/>
      <c r="F1061" s="411"/>
    </row>
    <row r="1062" spans="1:6">
      <c r="A1062" s="408"/>
      <c r="B1062" s="414"/>
      <c r="C1062" s="410"/>
      <c r="D1062" s="411"/>
      <c r="E1062" s="412"/>
      <c r="F1062" s="411"/>
    </row>
    <row r="1063" spans="1:6">
      <c r="A1063" s="487"/>
      <c r="B1063" s="416" t="s">
        <v>761</v>
      </c>
      <c r="C1063" s="417" t="s">
        <v>139</v>
      </c>
      <c r="D1063" s="418">
        <v>20.5</v>
      </c>
      <c r="E1063" s="419"/>
      <c r="F1063" s="420">
        <f>D1063*$E1063</f>
        <v>0</v>
      </c>
    </row>
    <row r="1064" spans="1:6">
      <c r="A1064" s="553"/>
      <c r="B1064" s="554"/>
      <c r="C1064" s="555"/>
      <c r="D1064" s="556"/>
      <c r="E1064" s="557"/>
      <c r="F1064" s="440"/>
    </row>
    <row r="1065" spans="1:6">
      <c r="A1065" s="553"/>
      <c r="B1065" s="554"/>
      <c r="C1065" s="555"/>
      <c r="D1065" s="556"/>
      <c r="E1065" s="557"/>
      <c r="F1065" s="440"/>
    </row>
    <row r="1066" spans="1:6" ht="294" customHeight="1">
      <c r="A1066" s="458" t="s">
        <v>1051</v>
      </c>
      <c r="B1066" s="414" t="s">
        <v>650</v>
      </c>
      <c r="C1066" s="410"/>
      <c r="D1066" s="411"/>
      <c r="E1066" s="412"/>
      <c r="F1066" s="411"/>
    </row>
    <row r="1067" spans="1:6">
      <c r="A1067" s="408"/>
      <c r="B1067" s="414"/>
      <c r="C1067" s="410"/>
      <c r="D1067" s="411"/>
      <c r="E1067" s="412"/>
      <c r="F1067" s="411"/>
    </row>
    <row r="1068" spans="1:6">
      <c r="A1068" s="487"/>
      <c r="B1068" s="416" t="s">
        <v>651</v>
      </c>
      <c r="C1068" s="417" t="s">
        <v>139</v>
      </c>
      <c r="D1068" s="418">
        <v>12.4</v>
      </c>
      <c r="E1068" s="419"/>
      <c r="F1068" s="420">
        <f>D1068*$E1068</f>
        <v>0</v>
      </c>
    </row>
    <row r="1069" spans="1:6">
      <c r="A1069" s="553"/>
      <c r="B1069" s="554"/>
      <c r="C1069" s="555"/>
      <c r="D1069" s="556"/>
      <c r="E1069" s="557"/>
      <c r="F1069" s="440"/>
    </row>
    <row r="1070" spans="1:6">
      <c r="A1070" s="553"/>
      <c r="B1070" s="554"/>
      <c r="C1070" s="555"/>
      <c r="D1070" s="556"/>
      <c r="E1070" s="557"/>
      <c r="F1070" s="440"/>
    </row>
    <row r="1071" spans="1:6" ht="89.25">
      <c r="A1071" s="458" t="s">
        <v>1052</v>
      </c>
      <c r="B1071" s="414" t="s">
        <v>652</v>
      </c>
      <c r="C1071" s="410"/>
      <c r="D1071" s="411"/>
      <c r="E1071" s="412"/>
      <c r="F1071" s="411"/>
    </row>
    <row r="1072" spans="1:6">
      <c r="A1072" s="408"/>
      <c r="B1072" s="414"/>
      <c r="C1072" s="410"/>
      <c r="D1072" s="411"/>
      <c r="E1072" s="412"/>
      <c r="F1072" s="411"/>
    </row>
    <row r="1073" spans="1:6">
      <c r="A1073" s="487"/>
      <c r="B1073" s="416" t="s">
        <v>784</v>
      </c>
      <c r="C1073" s="417" t="s">
        <v>139</v>
      </c>
      <c r="D1073" s="418">
        <v>119</v>
      </c>
      <c r="E1073" s="419"/>
      <c r="F1073" s="420">
        <f>D1073*$E1073</f>
        <v>0</v>
      </c>
    </row>
    <row r="1074" spans="1:6">
      <c r="A1074" s="553"/>
      <c r="B1074" s="554"/>
      <c r="C1074" s="555"/>
      <c r="D1074" s="556"/>
      <c r="E1074" s="557"/>
      <c r="F1074" s="440"/>
    </row>
    <row r="1075" spans="1:6">
      <c r="A1075" s="553"/>
      <c r="B1075" s="554"/>
      <c r="C1075" s="555"/>
      <c r="D1075" s="556"/>
      <c r="E1075" s="557"/>
      <c r="F1075" s="440"/>
    </row>
    <row r="1076" spans="1:6" ht="246.75">
      <c r="A1076" s="458" t="s">
        <v>1053</v>
      </c>
      <c r="B1076" s="414" t="s">
        <v>763</v>
      </c>
      <c r="C1076" s="410"/>
      <c r="D1076" s="411"/>
      <c r="E1076" s="412"/>
      <c r="F1076" s="411"/>
    </row>
    <row r="1077" spans="1:6">
      <c r="A1077" s="408"/>
      <c r="B1077" s="414"/>
      <c r="C1077" s="410"/>
      <c r="D1077" s="411"/>
      <c r="E1077" s="412"/>
      <c r="F1077" s="411"/>
    </row>
    <row r="1078" spans="1:6">
      <c r="A1078" s="487"/>
      <c r="B1078" s="416" t="s">
        <v>762</v>
      </c>
      <c r="C1078" s="417" t="s">
        <v>139</v>
      </c>
      <c r="D1078" s="418">
        <v>76</v>
      </c>
      <c r="E1078" s="419"/>
      <c r="F1078" s="420">
        <f>D1078*$E1078</f>
        <v>0</v>
      </c>
    </row>
    <row r="1079" spans="1:6">
      <c r="A1079" s="553"/>
      <c r="B1079" s="554"/>
      <c r="C1079" s="555"/>
      <c r="D1079" s="556"/>
      <c r="E1079" s="557"/>
      <c r="F1079" s="440"/>
    </row>
    <row r="1080" spans="1:6">
      <c r="A1080" s="553"/>
      <c r="B1080" s="554"/>
      <c r="C1080" s="555"/>
      <c r="D1080" s="556"/>
      <c r="E1080" s="557"/>
      <c r="F1080" s="440"/>
    </row>
    <row r="1081" spans="1:6" ht="182.45" customHeight="1">
      <c r="A1081" s="458" t="s">
        <v>1054</v>
      </c>
      <c r="B1081" s="414" t="s">
        <v>846</v>
      </c>
      <c r="C1081" s="410"/>
      <c r="D1081" s="411"/>
      <c r="E1081" s="412"/>
      <c r="F1081" s="411"/>
    </row>
    <row r="1082" spans="1:6" ht="90" customHeight="1">
      <c r="A1082" s="568"/>
      <c r="B1082" s="414" t="s">
        <v>654</v>
      </c>
      <c r="C1082" s="410"/>
      <c r="D1082" s="411"/>
      <c r="E1082" s="412"/>
      <c r="F1082" s="411"/>
    </row>
    <row r="1083" spans="1:6">
      <c r="A1083" s="568"/>
      <c r="B1083" s="414"/>
      <c r="C1083" s="410"/>
      <c r="D1083" s="411"/>
      <c r="E1083" s="412"/>
      <c r="F1083" s="411"/>
    </row>
    <row r="1084" spans="1:6">
      <c r="A1084" s="457"/>
      <c r="B1084" s="416" t="s">
        <v>764</v>
      </c>
      <c r="C1084" s="417" t="s">
        <v>188</v>
      </c>
      <c r="D1084" s="418">
        <v>27</v>
      </c>
      <c r="E1084" s="419"/>
      <c r="F1084" s="420">
        <f>D1084*$E1084</f>
        <v>0</v>
      </c>
    </row>
    <row r="1085" spans="1:6">
      <c r="A1085" s="569"/>
      <c r="B1085" s="554"/>
      <c r="C1085" s="555"/>
      <c r="D1085" s="556"/>
      <c r="E1085" s="557"/>
      <c r="F1085" s="440"/>
    </row>
    <row r="1086" spans="1:6">
      <c r="A1086" s="569"/>
      <c r="B1086" s="554"/>
      <c r="C1086" s="555"/>
      <c r="D1086" s="556"/>
      <c r="E1086" s="557"/>
      <c r="F1086" s="440"/>
    </row>
    <row r="1087" spans="1:6" ht="38.25">
      <c r="A1087" s="458" t="s">
        <v>1055</v>
      </c>
      <c r="B1087" s="414" t="s">
        <v>655</v>
      </c>
      <c r="C1087" s="410"/>
      <c r="D1087" s="411"/>
      <c r="E1087" s="412"/>
      <c r="F1087" s="411"/>
    </row>
    <row r="1088" spans="1:6">
      <c r="A1088" s="568"/>
      <c r="B1088" s="414"/>
      <c r="C1088" s="410"/>
      <c r="D1088" s="411"/>
      <c r="E1088" s="412"/>
      <c r="F1088" s="411"/>
    </row>
    <row r="1089" spans="1:6">
      <c r="A1089" s="457"/>
      <c r="B1089" s="416" t="s">
        <v>765</v>
      </c>
      <c r="C1089" s="417" t="s">
        <v>145</v>
      </c>
      <c r="D1089" s="418">
        <v>42</v>
      </c>
      <c r="E1089" s="419"/>
      <c r="F1089" s="420">
        <f>D1089*$E1089</f>
        <v>0</v>
      </c>
    </row>
    <row r="1090" spans="1:6">
      <c r="A1090" s="569"/>
      <c r="B1090" s="554"/>
      <c r="C1090" s="555"/>
      <c r="D1090" s="556"/>
      <c r="E1090" s="557"/>
      <c r="F1090" s="440"/>
    </row>
    <row r="1091" spans="1:6">
      <c r="A1091" s="569"/>
      <c r="B1091" s="554"/>
      <c r="C1091" s="555"/>
      <c r="D1091" s="556"/>
      <c r="E1091" s="557"/>
      <c r="F1091" s="440"/>
    </row>
    <row r="1092" spans="1:6" ht="38.25">
      <c r="A1092" s="458" t="s">
        <v>1056</v>
      </c>
      <c r="B1092" s="414" t="s">
        <v>656</v>
      </c>
      <c r="C1092" s="410"/>
      <c r="D1092" s="411"/>
      <c r="E1092" s="412"/>
      <c r="F1092" s="411"/>
    </row>
    <row r="1093" spans="1:6">
      <c r="A1093" s="568"/>
      <c r="B1093" s="414"/>
      <c r="C1093" s="410"/>
      <c r="D1093" s="411"/>
      <c r="E1093" s="412"/>
      <c r="F1093" s="411"/>
    </row>
    <row r="1094" spans="1:6">
      <c r="A1094" s="457"/>
      <c r="B1094" s="416" t="s">
        <v>766</v>
      </c>
      <c r="C1094" s="417" t="s">
        <v>145</v>
      </c>
      <c r="D1094" s="418">
        <v>28</v>
      </c>
      <c r="E1094" s="419"/>
      <c r="F1094" s="420">
        <f>D1094*$E1094</f>
        <v>0</v>
      </c>
    </row>
    <row r="1095" spans="1:6">
      <c r="A1095" s="569"/>
      <c r="B1095" s="554"/>
      <c r="C1095" s="555"/>
      <c r="D1095" s="556"/>
      <c r="E1095" s="557"/>
      <c r="F1095" s="440"/>
    </row>
    <row r="1096" spans="1:6">
      <c r="A1096" s="569"/>
      <c r="B1096" s="554"/>
      <c r="C1096" s="555"/>
      <c r="D1096" s="556"/>
      <c r="E1096" s="557"/>
      <c r="F1096" s="440"/>
    </row>
    <row r="1097" spans="1:6" ht="232.9" customHeight="1">
      <c r="A1097" s="458" t="s">
        <v>1057</v>
      </c>
      <c r="B1097" s="414" t="s">
        <v>657</v>
      </c>
      <c r="C1097" s="410"/>
      <c r="D1097" s="411"/>
      <c r="E1097" s="412"/>
      <c r="F1097" s="411"/>
    </row>
    <row r="1098" spans="1:6">
      <c r="A1098" s="568"/>
      <c r="B1098" s="414"/>
      <c r="C1098" s="410"/>
      <c r="D1098" s="411"/>
      <c r="E1098" s="412"/>
      <c r="F1098" s="411"/>
    </row>
    <row r="1099" spans="1:6" ht="25.5">
      <c r="A1099" s="457"/>
      <c r="B1099" s="416" t="s">
        <v>767</v>
      </c>
      <c r="C1099" s="417" t="s">
        <v>145</v>
      </c>
      <c r="D1099" s="418">
        <v>34</v>
      </c>
      <c r="E1099" s="419"/>
      <c r="F1099" s="420">
        <f>D1099*$E1099</f>
        <v>0</v>
      </c>
    </row>
    <row r="1100" spans="1:6">
      <c r="A1100" s="569"/>
      <c r="B1100" s="554"/>
      <c r="C1100" s="555"/>
      <c r="D1100" s="556"/>
      <c r="E1100" s="557"/>
      <c r="F1100" s="440"/>
    </row>
    <row r="1101" spans="1:6">
      <c r="A1101" s="569"/>
      <c r="B1101" s="554"/>
      <c r="C1101" s="555"/>
      <c r="D1101" s="556"/>
      <c r="E1101" s="557"/>
      <c r="F1101" s="440"/>
    </row>
    <row r="1102" spans="1:6" ht="204">
      <c r="A1102" s="458" t="s">
        <v>1058</v>
      </c>
      <c r="B1102" s="414" t="s">
        <v>658</v>
      </c>
      <c r="C1102" s="410"/>
      <c r="D1102" s="411"/>
      <c r="E1102" s="412"/>
      <c r="F1102" s="411"/>
    </row>
    <row r="1103" spans="1:6">
      <c r="A1103" s="568"/>
      <c r="B1103" s="414"/>
      <c r="C1103" s="410"/>
      <c r="D1103" s="411"/>
      <c r="E1103" s="412"/>
      <c r="F1103" s="411"/>
    </row>
    <row r="1104" spans="1:6">
      <c r="A1104" s="457"/>
      <c r="B1104" s="416" t="s">
        <v>768</v>
      </c>
      <c r="C1104" s="417" t="s">
        <v>145</v>
      </c>
      <c r="D1104" s="418">
        <v>34</v>
      </c>
      <c r="E1104" s="419"/>
      <c r="F1104" s="420">
        <f>D1104*$E1104</f>
        <v>0</v>
      </c>
    </row>
    <row r="1105" spans="1:6">
      <c r="A1105" s="569"/>
      <c r="B1105" s="554"/>
      <c r="C1105" s="555"/>
      <c r="D1105" s="556"/>
      <c r="E1105" s="557"/>
      <c r="F1105" s="440"/>
    </row>
    <row r="1106" spans="1:6">
      <c r="A1106" s="569"/>
      <c r="B1106" s="554"/>
      <c r="C1106" s="555"/>
      <c r="D1106" s="556"/>
      <c r="E1106" s="557"/>
      <c r="F1106" s="440"/>
    </row>
    <row r="1107" spans="1:6" ht="91.9" customHeight="1">
      <c r="A1107" s="458" t="s">
        <v>1059</v>
      </c>
      <c r="B1107" s="414" t="s">
        <v>659</v>
      </c>
      <c r="C1107" s="410"/>
      <c r="D1107" s="411"/>
      <c r="E1107" s="412"/>
      <c r="F1107" s="411"/>
    </row>
    <row r="1108" spans="1:6">
      <c r="A1108" s="568"/>
      <c r="B1108" s="414"/>
      <c r="C1108" s="410"/>
      <c r="D1108" s="411"/>
      <c r="E1108" s="412"/>
      <c r="F1108" s="411"/>
    </row>
    <row r="1109" spans="1:6">
      <c r="A1109" s="457"/>
      <c r="B1109" s="416" t="s">
        <v>769</v>
      </c>
      <c r="C1109" s="417" t="s">
        <v>145</v>
      </c>
      <c r="D1109" s="418">
        <v>20</v>
      </c>
      <c r="E1109" s="419"/>
      <c r="F1109" s="420">
        <f>D1109*$E1109</f>
        <v>0</v>
      </c>
    </row>
    <row r="1110" spans="1:6">
      <c r="A1110" s="507"/>
      <c r="B1110" s="554"/>
      <c r="C1110" s="555"/>
      <c r="D1110" s="556"/>
      <c r="E1110" s="557"/>
      <c r="F1110" s="440"/>
    </row>
    <row r="1111" spans="1:6">
      <c r="A1111" s="507"/>
      <c r="B1111" s="554"/>
      <c r="C1111" s="555"/>
      <c r="D1111" s="556"/>
      <c r="E1111" s="557"/>
      <c r="F1111" s="440"/>
    </row>
    <row r="1112" spans="1:6" ht="279.75" customHeight="1">
      <c r="A1112" s="458" t="s">
        <v>1060</v>
      </c>
      <c r="B1112" s="414" t="s">
        <v>1186</v>
      </c>
      <c r="C1112" s="410"/>
      <c r="D1112" s="411"/>
      <c r="E1112" s="412"/>
      <c r="F1112" s="411"/>
    </row>
    <row r="1113" spans="1:6">
      <c r="A1113" s="457"/>
      <c r="B1113" s="416" t="s">
        <v>823</v>
      </c>
      <c r="C1113" s="417" t="s">
        <v>188</v>
      </c>
      <c r="D1113" s="418">
        <v>19</v>
      </c>
      <c r="E1113" s="419"/>
      <c r="F1113" s="420">
        <f>D1113*$E1113</f>
        <v>0</v>
      </c>
    </row>
    <row r="1114" spans="1:6">
      <c r="A1114" s="569"/>
      <c r="B1114" s="554"/>
      <c r="C1114" s="555"/>
      <c r="D1114" s="556"/>
      <c r="E1114" s="557"/>
      <c r="F1114" s="440"/>
    </row>
    <row r="1115" spans="1:6">
      <c r="A1115" s="569"/>
      <c r="B1115" s="554"/>
      <c r="C1115" s="555"/>
      <c r="D1115" s="556"/>
      <c r="E1115" s="557"/>
      <c r="F1115" s="440"/>
    </row>
    <row r="1116" spans="1:6" ht="255">
      <c r="A1116" s="458" t="s">
        <v>1061</v>
      </c>
      <c r="B1116" s="414" t="s">
        <v>774</v>
      </c>
      <c r="C1116" s="410"/>
      <c r="D1116" s="411"/>
      <c r="E1116" s="412"/>
      <c r="F1116" s="411"/>
    </row>
    <row r="1117" spans="1:6">
      <c r="A1117" s="569"/>
      <c r="B1117" s="554"/>
      <c r="C1117" s="555"/>
      <c r="D1117" s="556"/>
      <c r="E1117" s="557"/>
      <c r="F1117" s="440"/>
    </row>
    <row r="1118" spans="1:6">
      <c r="A1118" s="457"/>
      <c r="B1118" s="416" t="s">
        <v>775</v>
      </c>
      <c r="C1118" s="417" t="s">
        <v>188</v>
      </c>
      <c r="D1118" s="418">
        <v>22</v>
      </c>
      <c r="E1118" s="419"/>
      <c r="F1118" s="420">
        <f>D1118*$E1118</f>
        <v>0</v>
      </c>
    </row>
    <row r="1119" spans="1:6">
      <c r="A1119" s="569"/>
      <c r="B1119" s="554"/>
      <c r="C1119" s="555"/>
      <c r="D1119" s="556"/>
      <c r="E1119" s="557"/>
      <c r="F1119" s="440"/>
    </row>
    <row r="1120" spans="1:6">
      <c r="A1120" s="569"/>
      <c r="B1120" s="554"/>
      <c r="C1120" s="555"/>
      <c r="D1120" s="556"/>
      <c r="E1120" s="557"/>
      <c r="F1120" s="440"/>
    </row>
    <row r="1121" spans="1:6" ht="178.5">
      <c r="A1121" s="458" t="s">
        <v>1062</v>
      </c>
      <c r="B1121" s="414" t="s">
        <v>1343</v>
      </c>
      <c r="C1121" s="410"/>
      <c r="D1121" s="411"/>
      <c r="E1121" s="412"/>
      <c r="F1121" s="411"/>
    </row>
    <row r="1122" spans="1:6">
      <c r="A1122" s="408"/>
      <c r="B1122" s="414"/>
      <c r="C1122" s="410"/>
      <c r="D1122" s="411"/>
      <c r="E1122" s="412"/>
      <c r="F1122" s="411"/>
    </row>
    <row r="1123" spans="1:6">
      <c r="A1123" s="457"/>
      <c r="B1123" s="416" t="s">
        <v>770</v>
      </c>
      <c r="C1123" s="417" t="s">
        <v>188</v>
      </c>
      <c r="D1123" s="418">
        <v>43</v>
      </c>
      <c r="E1123" s="419"/>
      <c r="F1123" s="420">
        <f>D1123*$E1123</f>
        <v>0</v>
      </c>
    </row>
    <row r="1124" spans="1:6">
      <c r="A1124" s="569"/>
      <c r="B1124" s="554"/>
      <c r="C1124" s="555"/>
      <c r="D1124" s="556"/>
      <c r="E1124" s="557"/>
      <c r="F1124" s="440"/>
    </row>
    <row r="1125" spans="1:6">
      <c r="A1125" s="569"/>
      <c r="B1125" s="554"/>
      <c r="C1125" s="555"/>
      <c r="D1125" s="556"/>
      <c r="E1125" s="557"/>
      <c r="F1125" s="440"/>
    </row>
    <row r="1126" spans="1:6" ht="89.25">
      <c r="A1126" s="458" t="s">
        <v>1063</v>
      </c>
      <c r="B1126" s="414" t="s">
        <v>1344</v>
      </c>
      <c r="C1126" s="410"/>
      <c r="D1126" s="411"/>
      <c r="E1126" s="412"/>
      <c r="F1126" s="411"/>
    </row>
    <row r="1127" spans="1:6">
      <c r="A1127" s="408"/>
      <c r="B1127" s="414"/>
      <c r="C1127" s="410"/>
      <c r="D1127" s="411"/>
      <c r="E1127" s="412"/>
      <c r="F1127" s="411"/>
    </row>
    <row r="1128" spans="1:6">
      <c r="A1128" s="457"/>
      <c r="B1128" s="416" t="s">
        <v>771</v>
      </c>
      <c r="C1128" s="417" t="s">
        <v>188</v>
      </c>
      <c r="D1128" s="418">
        <v>42</v>
      </c>
      <c r="E1128" s="419"/>
      <c r="F1128" s="420">
        <f>D1128*$E1128</f>
        <v>0</v>
      </c>
    </row>
    <row r="1129" spans="1:6">
      <c r="A1129" s="569"/>
      <c r="B1129" s="554"/>
      <c r="C1129" s="555"/>
      <c r="D1129" s="556"/>
      <c r="E1129" s="557"/>
      <c r="F1129" s="440"/>
    </row>
    <row r="1130" spans="1:6">
      <c r="A1130" s="569"/>
      <c r="B1130" s="554"/>
      <c r="C1130" s="555"/>
      <c r="D1130" s="556"/>
      <c r="E1130" s="557"/>
      <c r="F1130" s="440"/>
    </row>
    <row r="1131" spans="1:6" ht="140.25">
      <c r="A1131" s="458" t="s">
        <v>1064</v>
      </c>
      <c r="B1131" s="414" t="s">
        <v>1187</v>
      </c>
      <c r="C1131" s="410"/>
      <c r="D1131" s="411"/>
      <c r="E1131" s="412"/>
      <c r="F1131" s="411"/>
    </row>
    <row r="1132" spans="1:6">
      <c r="A1132" s="408"/>
      <c r="B1132" s="414"/>
      <c r="C1132" s="410"/>
      <c r="D1132" s="411"/>
      <c r="E1132" s="412"/>
      <c r="F1132" s="411"/>
    </row>
    <row r="1133" spans="1:6">
      <c r="A1133" s="457"/>
      <c r="B1133" s="416" t="s">
        <v>660</v>
      </c>
      <c r="C1133" s="417" t="s">
        <v>188</v>
      </c>
      <c r="D1133" s="418">
        <v>380</v>
      </c>
      <c r="E1133" s="419"/>
      <c r="F1133" s="420">
        <f>D1133*$E1133</f>
        <v>0</v>
      </c>
    </row>
    <row r="1134" spans="1:6">
      <c r="A1134" s="569"/>
      <c r="B1134" s="414"/>
      <c r="C1134" s="410"/>
      <c r="D1134" s="411"/>
      <c r="E1134" s="412"/>
      <c r="F1134" s="411"/>
    </row>
    <row r="1135" spans="1:6">
      <c r="A1135" s="569"/>
      <c r="B1135" s="414"/>
      <c r="C1135" s="410"/>
      <c r="D1135" s="411"/>
      <c r="E1135" s="412"/>
      <c r="F1135" s="411"/>
    </row>
    <row r="1136" spans="1:6" ht="101.45" customHeight="1">
      <c r="A1136" s="458" t="s">
        <v>1065</v>
      </c>
      <c r="B1136" s="414" t="s">
        <v>1224</v>
      </c>
      <c r="C1136" s="410"/>
      <c r="D1136" s="411"/>
      <c r="E1136" s="412"/>
      <c r="F1136" s="411"/>
    </row>
    <row r="1137" spans="1:6">
      <c r="A1137" s="569"/>
      <c r="B1137" s="554"/>
      <c r="C1137" s="555"/>
      <c r="D1137" s="556"/>
      <c r="E1137" s="557"/>
      <c r="F1137" s="440"/>
    </row>
    <row r="1138" spans="1:6">
      <c r="A1138" s="457"/>
      <c r="B1138" s="416" t="s">
        <v>1220</v>
      </c>
      <c r="C1138" s="417" t="s">
        <v>188</v>
      </c>
      <c r="D1138" s="418">
        <v>15</v>
      </c>
      <c r="E1138" s="419"/>
      <c r="F1138" s="420">
        <f>D1138*$E1138</f>
        <v>0</v>
      </c>
    </row>
    <row r="1139" spans="1:6">
      <c r="A1139" s="569"/>
      <c r="B1139" s="554"/>
      <c r="C1139" s="555"/>
      <c r="D1139" s="556"/>
      <c r="E1139" s="557"/>
      <c r="F1139" s="440"/>
    </row>
    <row r="1140" spans="1:6">
      <c r="A1140" s="569"/>
      <c r="B1140" s="554"/>
      <c r="C1140" s="555"/>
      <c r="D1140" s="556"/>
      <c r="E1140" s="557"/>
      <c r="F1140" s="440"/>
    </row>
    <row r="1141" spans="1:6" ht="51">
      <c r="A1141" s="458" t="s">
        <v>1066</v>
      </c>
      <c r="B1141" s="414" t="s">
        <v>661</v>
      </c>
      <c r="C1141" s="410"/>
      <c r="D1141" s="411"/>
      <c r="E1141" s="412"/>
      <c r="F1141" s="411"/>
    </row>
    <row r="1142" spans="1:6">
      <c r="A1142" s="408"/>
      <c r="B1142" s="414"/>
      <c r="C1142" s="410"/>
      <c r="D1142" s="411"/>
      <c r="E1142" s="412"/>
      <c r="F1142" s="411"/>
    </row>
    <row r="1143" spans="1:6">
      <c r="A1143" s="457"/>
      <c r="B1143" s="416" t="s">
        <v>662</v>
      </c>
      <c r="C1143" s="417" t="s">
        <v>145</v>
      </c>
      <c r="D1143" s="418">
        <v>7</v>
      </c>
      <c r="E1143" s="419"/>
      <c r="F1143" s="420">
        <f>D1143*$E1143</f>
        <v>0</v>
      </c>
    </row>
    <row r="1144" spans="1:6">
      <c r="A1144" s="553"/>
      <c r="B1144" s="554"/>
      <c r="C1144" s="555"/>
      <c r="D1144" s="556"/>
      <c r="E1144" s="557"/>
      <c r="F1144" s="440"/>
    </row>
    <row r="1145" spans="1:6">
      <c r="A1145" s="553"/>
      <c r="B1145" s="554"/>
      <c r="C1145" s="555"/>
      <c r="D1145" s="556"/>
      <c r="E1145" s="557"/>
      <c r="F1145" s="440"/>
    </row>
    <row r="1146" spans="1:6" ht="89.25">
      <c r="A1146" s="458" t="s">
        <v>1067</v>
      </c>
      <c r="B1146" s="414" t="s">
        <v>663</v>
      </c>
      <c r="C1146" s="410"/>
      <c r="D1146" s="411"/>
      <c r="E1146" s="412"/>
      <c r="F1146" s="411"/>
    </row>
    <row r="1147" spans="1:6">
      <c r="A1147" s="408"/>
      <c r="B1147" s="414"/>
      <c r="C1147" s="410"/>
      <c r="D1147" s="411"/>
      <c r="E1147" s="412"/>
      <c r="F1147" s="411"/>
    </row>
    <row r="1148" spans="1:6">
      <c r="A1148" s="457"/>
      <c r="B1148" s="416" t="s">
        <v>664</v>
      </c>
      <c r="C1148" s="417" t="s">
        <v>498</v>
      </c>
      <c r="D1148" s="418">
        <v>812</v>
      </c>
      <c r="E1148" s="419"/>
      <c r="F1148" s="420">
        <f>D1148*$E1148</f>
        <v>0</v>
      </c>
    </row>
    <row r="1149" spans="1:6">
      <c r="A1149" s="553"/>
      <c r="B1149" s="554"/>
      <c r="C1149" s="555"/>
      <c r="D1149" s="556"/>
      <c r="E1149" s="557"/>
      <c r="F1149" s="440"/>
    </row>
    <row r="1150" spans="1:6">
      <c r="A1150" s="553"/>
      <c r="B1150" s="554"/>
      <c r="C1150" s="555"/>
      <c r="D1150" s="556"/>
      <c r="E1150" s="557"/>
      <c r="F1150" s="440"/>
    </row>
    <row r="1151" spans="1:6" ht="89.25">
      <c r="A1151" s="458" t="s">
        <v>1068</v>
      </c>
      <c r="B1151" s="414" t="s">
        <v>665</v>
      </c>
      <c r="C1151" s="410"/>
      <c r="D1151" s="411"/>
      <c r="E1151" s="412"/>
      <c r="F1151" s="411"/>
    </row>
    <row r="1152" spans="1:6">
      <c r="A1152" s="408"/>
      <c r="B1152" s="414"/>
      <c r="C1152" s="410"/>
      <c r="D1152" s="411"/>
      <c r="E1152" s="412"/>
      <c r="F1152" s="411"/>
    </row>
    <row r="1153" spans="1:6">
      <c r="A1153" s="457"/>
      <c r="B1153" s="416" t="s">
        <v>666</v>
      </c>
      <c r="C1153" s="417" t="s">
        <v>498</v>
      </c>
      <c r="D1153" s="418">
        <v>330</v>
      </c>
      <c r="E1153" s="419"/>
      <c r="F1153" s="420">
        <f>D1153*$E1153</f>
        <v>0</v>
      </c>
    </row>
    <row r="1154" spans="1:6">
      <c r="A1154" s="553"/>
      <c r="B1154" s="554"/>
      <c r="C1154" s="555"/>
      <c r="D1154" s="556"/>
      <c r="E1154" s="557"/>
      <c r="F1154" s="440"/>
    </row>
    <row r="1155" spans="1:6">
      <c r="A1155" s="553"/>
      <c r="B1155" s="554"/>
      <c r="C1155" s="555"/>
      <c r="D1155" s="556"/>
      <c r="E1155" s="557"/>
      <c r="F1155" s="440"/>
    </row>
    <row r="1156" spans="1:6" ht="51">
      <c r="A1156" s="458" t="s">
        <v>1069</v>
      </c>
      <c r="B1156" s="414" t="s">
        <v>667</v>
      </c>
      <c r="C1156" s="410"/>
      <c r="D1156" s="411"/>
      <c r="E1156" s="412"/>
      <c r="F1156" s="411"/>
    </row>
    <row r="1157" spans="1:6">
      <c r="A1157" s="408"/>
      <c r="B1157" s="414"/>
      <c r="C1157" s="410"/>
      <c r="D1157" s="411"/>
      <c r="E1157" s="412"/>
      <c r="F1157" s="411"/>
    </row>
    <row r="1158" spans="1:6">
      <c r="A1158" s="457"/>
      <c r="B1158" s="416" t="s">
        <v>668</v>
      </c>
      <c r="C1158" s="417" t="s">
        <v>188</v>
      </c>
      <c r="D1158" s="418">
        <v>439</v>
      </c>
      <c r="E1158" s="419"/>
      <c r="F1158" s="420">
        <f>D1158*$E1158</f>
        <v>0</v>
      </c>
    </row>
    <row r="1159" spans="1:6">
      <c r="A1159" s="553"/>
      <c r="B1159" s="554"/>
      <c r="C1159" s="555"/>
      <c r="D1159" s="556"/>
      <c r="E1159" s="557"/>
      <c r="F1159" s="440"/>
    </row>
    <row r="1160" spans="1:6">
      <c r="A1160" s="553"/>
      <c r="B1160" s="554"/>
      <c r="C1160" s="555"/>
      <c r="D1160" s="556"/>
      <c r="E1160" s="557"/>
      <c r="F1160" s="440"/>
    </row>
    <row r="1161" spans="1:6" ht="51">
      <c r="A1161" s="458" t="s">
        <v>1070</v>
      </c>
      <c r="B1161" s="414" t="s">
        <v>669</v>
      </c>
      <c r="C1161" s="410"/>
      <c r="D1161" s="411"/>
      <c r="E1161" s="412"/>
      <c r="F1161" s="411"/>
    </row>
    <row r="1162" spans="1:6">
      <c r="A1162" s="408"/>
      <c r="B1162" s="414"/>
      <c r="C1162" s="410"/>
      <c r="D1162" s="411"/>
      <c r="E1162" s="412"/>
      <c r="F1162" s="411"/>
    </row>
    <row r="1163" spans="1:6">
      <c r="A1163" s="457"/>
      <c r="B1163" s="416" t="s">
        <v>670</v>
      </c>
      <c r="C1163" s="417" t="s">
        <v>498</v>
      </c>
      <c r="D1163" s="418">
        <v>230</v>
      </c>
      <c r="E1163" s="419"/>
      <c r="F1163" s="420">
        <f>D1163*$E1163</f>
        <v>0</v>
      </c>
    </row>
    <row r="1164" spans="1:6">
      <c r="A1164" s="553"/>
      <c r="B1164" s="554"/>
      <c r="C1164" s="555"/>
      <c r="D1164" s="556"/>
      <c r="E1164" s="557"/>
      <c r="F1164" s="440"/>
    </row>
    <row r="1165" spans="1:6">
      <c r="A1165" s="553"/>
      <c r="B1165" s="554"/>
      <c r="C1165" s="555"/>
      <c r="D1165" s="556"/>
      <c r="E1165" s="557"/>
      <c r="F1165" s="440"/>
    </row>
    <row r="1166" spans="1:6" ht="76.5">
      <c r="A1166" s="458" t="s">
        <v>1071</v>
      </c>
      <c r="B1166" s="414" t="s">
        <v>671</v>
      </c>
      <c r="C1166" s="410"/>
      <c r="D1166" s="411"/>
      <c r="E1166" s="477"/>
      <c r="F1166" s="411"/>
    </row>
    <row r="1167" spans="1:6">
      <c r="A1167" s="408"/>
      <c r="B1167" s="414"/>
      <c r="C1167" s="410"/>
      <c r="D1167" s="411"/>
      <c r="E1167" s="477"/>
      <c r="F1167" s="411"/>
    </row>
    <row r="1168" spans="1:6">
      <c r="A1168" s="457"/>
      <c r="B1168" s="416" t="s">
        <v>672</v>
      </c>
      <c r="C1168" s="417" t="s">
        <v>145</v>
      </c>
      <c r="D1168" s="418">
        <v>3</v>
      </c>
      <c r="E1168" s="419"/>
      <c r="F1168" s="420">
        <f>D1168*$E1168</f>
        <v>0</v>
      </c>
    </row>
    <row r="1169" spans="1:6">
      <c r="A1169" s="553"/>
      <c r="B1169" s="554"/>
      <c r="C1169" s="555"/>
      <c r="D1169" s="556"/>
      <c r="E1169" s="557"/>
      <c r="F1169" s="440"/>
    </row>
    <row r="1170" spans="1:6">
      <c r="A1170" s="569"/>
      <c r="B1170" s="414"/>
      <c r="C1170" s="410"/>
      <c r="D1170" s="411"/>
      <c r="E1170" s="477"/>
      <c r="F1170" s="411"/>
    </row>
    <row r="1171" spans="1:6" ht="51">
      <c r="A1171" s="458" t="s">
        <v>1071</v>
      </c>
      <c r="B1171" s="414" t="s">
        <v>1188</v>
      </c>
      <c r="C1171" s="410"/>
      <c r="D1171" s="411"/>
      <c r="E1171" s="477"/>
      <c r="F1171" s="411"/>
    </row>
    <row r="1172" spans="1:6">
      <c r="A1172" s="408"/>
      <c r="B1172" s="414"/>
      <c r="C1172" s="410"/>
      <c r="D1172" s="411"/>
      <c r="E1172" s="477"/>
      <c r="F1172" s="411"/>
    </row>
    <row r="1173" spans="1:6">
      <c r="A1173" s="457"/>
      <c r="B1173" s="570" t="s">
        <v>772</v>
      </c>
      <c r="C1173" s="417" t="s">
        <v>773</v>
      </c>
      <c r="D1173" s="418">
        <v>1</v>
      </c>
      <c r="E1173" s="419"/>
      <c r="F1173" s="420">
        <f>D1173*$E1173</f>
        <v>0</v>
      </c>
    </row>
    <row r="1174" spans="1:6">
      <c r="A1174" s="553"/>
      <c r="B1174" s="554"/>
      <c r="C1174" s="555"/>
      <c r="D1174" s="556"/>
      <c r="E1174" s="557"/>
      <c r="F1174" s="440"/>
    </row>
    <row r="1175" spans="1:6">
      <c r="A1175" s="569"/>
      <c r="B1175" s="414"/>
      <c r="C1175" s="410"/>
      <c r="D1175" s="411"/>
      <c r="E1175" s="477"/>
      <c r="F1175" s="411"/>
    </row>
    <row r="1176" spans="1:6" ht="15.75" thickBot="1">
      <c r="A1176" s="427">
        <v>14</v>
      </c>
      <c r="B1176" s="560" t="s">
        <v>673</v>
      </c>
      <c r="C1176" s="429"/>
      <c r="D1176" s="430"/>
      <c r="E1176" s="431"/>
      <c r="F1176" s="432">
        <f>SUM(F1023:F1175)</f>
        <v>0</v>
      </c>
    </row>
    <row r="1177" spans="1:6">
      <c r="A1177" s="380"/>
      <c r="B1177" s="438"/>
      <c r="C1177" s="483"/>
      <c r="D1177" s="383"/>
      <c r="E1177" s="440"/>
      <c r="F1177" s="440"/>
    </row>
    <row r="1178" spans="1:6">
      <c r="A1178" s="380"/>
      <c r="B1178" s="438"/>
      <c r="C1178" s="483"/>
      <c r="D1178" s="383"/>
      <c r="E1178" s="440"/>
      <c r="F1178" s="440"/>
    </row>
    <row r="1179" spans="1:6">
      <c r="A1179" s="380"/>
      <c r="B1179" s="438"/>
      <c r="C1179" s="483"/>
      <c r="D1179" s="383"/>
      <c r="E1179" s="440"/>
      <c r="F1179" s="440"/>
    </row>
    <row r="1180" spans="1:6" ht="15.75">
      <c r="A1180" s="389" t="s">
        <v>674</v>
      </c>
      <c r="B1180" s="390" t="s">
        <v>88</v>
      </c>
      <c r="C1180" s="571"/>
      <c r="D1180" s="572"/>
      <c r="E1180" s="464"/>
      <c r="F1180" s="464"/>
    </row>
    <row r="1181" spans="1:6">
      <c r="A1181" s="573"/>
      <c r="B1181" s="574"/>
      <c r="C1181" s="575"/>
      <c r="D1181" s="576"/>
      <c r="E1181" s="440"/>
      <c r="F1181" s="440"/>
    </row>
    <row r="1182" spans="1:6">
      <c r="A1182" s="573"/>
      <c r="B1182" s="574"/>
      <c r="C1182" s="575"/>
      <c r="D1182" s="576"/>
      <c r="E1182" s="440"/>
      <c r="F1182" s="440"/>
    </row>
    <row r="1183" spans="1:6">
      <c r="A1183" s="564"/>
      <c r="B1183" s="1136" t="s">
        <v>675</v>
      </c>
      <c r="C1183" s="1136"/>
      <c r="D1183" s="1136"/>
      <c r="E1183" s="1136"/>
      <c r="F1183" s="1136"/>
    </row>
    <row r="1184" spans="1:6">
      <c r="A1184" s="564"/>
      <c r="B1184" s="1136" t="s">
        <v>676</v>
      </c>
      <c r="C1184" s="1136"/>
      <c r="D1184" s="1136"/>
      <c r="E1184" s="1136"/>
      <c r="F1184" s="1136"/>
    </row>
    <row r="1185" spans="1:6">
      <c r="A1185" s="564"/>
      <c r="B1185" s="1136" t="s">
        <v>677</v>
      </c>
      <c r="C1185" s="1136"/>
      <c r="D1185" s="1136"/>
      <c r="E1185" s="1136"/>
      <c r="F1185" s="1136"/>
    </row>
    <row r="1186" spans="1:6">
      <c r="A1186" s="564"/>
      <c r="B1186" s="1136" t="s">
        <v>678</v>
      </c>
      <c r="C1186" s="1136"/>
      <c r="D1186" s="1136"/>
      <c r="E1186" s="1136"/>
      <c r="F1186" s="1136"/>
    </row>
    <row r="1187" spans="1:6">
      <c r="A1187" s="398"/>
      <c r="B1187" s="1136" t="s">
        <v>246</v>
      </c>
      <c r="C1187" s="1136"/>
      <c r="D1187" s="1136"/>
      <c r="E1187" s="1136"/>
      <c r="F1187" s="1136"/>
    </row>
    <row r="1188" spans="1:6">
      <c r="A1188" s="398"/>
      <c r="B1188" s="1136" t="s">
        <v>679</v>
      </c>
      <c r="C1188" s="1136"/>
      <c r="D1188" s="1136"/>
      <c r="E1188" s="1136"/>
      <c r="F1188" s="1136"/>
    </row>
    <row r="1189" spans="1:6">
      <c r="A1189" s="405"/>
      <c r="B1189" s="1136" t="s">
        <v>274</v>
      </c>
      <c r="C1189" s="1136"/>
      <c r="D1189" s="1136"/>
      <c r="E1189" s="1136"/>
      <c r="F1189" s="1136"/>
    </row>
    <row r="1190" spans="1:6">
      <c r="A1190" s="405"/>
      <c r="B1190" s="1136" t="s">
        <v>558</v>
      </c>
      <c r="C1190" s="1136"/>
      <c r="D1190" s="1136"/>
      <c r="E1190" s="1136"/>
      <c r="F1190" s="1136"/>
    </row>
    <row r="1191" spans="1:6">
      <c r="A1191" s="405"/>
      <c r="B1191" s="1136" t="s">
        <v>322</v>
      </c>
      <c r="C1191" s="1136"/>
      <c r="D1191" s="1136"/>
      <c r="E1191" s="1136"/>
      <c r="F1191" s="1136"/>
    </row>
    <row r="1192" spans="1:6">
      <c r="A1192" s="405"/>
      <c r="B1192" s="1136" t="s">
        <v>323</v>
      </c>
      <c r="C1192" s="1136"/>
      <c r="D1192" s="1136"/>
      <c r="E1192" s="1136"/>
      <c r="F1192" s="1136"/>
    </row>
    <row r="1193" spans="1:6">
      <c r="A1193" s="405"/>
      <c r="B1193" s="1136" t="s">
        <v>324</v>
      </c>
      <c r="C1193" s="1136"/>
      <c r="D1193" s="1136"/>
      <c r="E1193" s="1136"/>
      <c r="F1193" s="1136"/>
    </row>
    <row r="1194" spans="1:6">
      <c r="A1194" s="405"/>
      <c r="B1194" s="1136" t="s">
        <v>680</v>
      </c>
      <c r="C1194" s="1136"/>
      <c r="D1194" s="1136"/>
      <c r="E1194" s="1136"/>
      <c r="F1194" s="1136"/>
    </row>
    <row r="1195" spans="1:6">
      <c r="A1195" s="405"/>
      <c r="B1195" s="1136" t="s">
        <v>681</v>
      </c>
      <c r="C1195" s="1136"/>
      <c r="D1195" s="1136"/>
      <c r="E1195" s="1136"/>
      <c r="F1195" s="1136"/>
    </row>
    <row r="1196" spans="1:6">
      <c r="A1196" s="405"/>
      <c r="B1196" s="1136" t="s">
        <v>682</v>
      </c>
      <c r="C1196" s="1136"/>
      <c r="D1196" s="1136"/>
      <c r="E1196" s="1136"/>
      <c r="F1196" s="1136"/>
    </row>
    <row r="1197" spans="1:6">
      <c r="A1197" s="405"/>
      <c r="B1197" s="1136" t="s">
        <v>326</v>
      </c>
      <c r="C1197" s="1136"/>
      <c r="D1197" s="1136"/>
      <c r="E1197" s="1136"/>
      <c r="F1197" s="1136"/>
    </row>
    <row r="1198" spans="1:6">
      <c r="A1198" s="405"/>
      <c r="B1198" s="1136" t="s">
        <v>327</v>
      </c>
      <c r="C1198" s="1136"/>
      <c r="D1198" s="1136"/>
      <c r="E1198" s="1136"/>
      <c r="F1198" s="1136"/>
    </row>
    <row r="1199" spans="1:6">
      <c r="A1199" s="405"/>
      <c r="B1199" s="1136" t="s">
        <v>328</v>
      </c>
      <c r="C1199" s="1136"/>
      <c r="D1199" s="1136"/>
      <c r="E1199" s="1136"/>
      <c r="F1199" s="1136"/>
    </row>
    <row r="1200" spans="1:6">
      <c r="A1200" s="405"/>
      <c r="B1200" s="1136" t="s">
        <v>330</v>
      </c>
      <c r="C1200" s="1136"/>
      <c r="D1200" s="1136"/>
      <c r="E1200" s="1136"/>
      <c r="F1200" s="1136"/>
    </row>
    <row r="1201" spans="1:6">
      <c r="A1201" s="405"/>
      <c r="B1201" s="1136" t="s">
        <v>331</v>
      </c>
      <c r="C1201" s="1136"/>
      <c r="D1201" s="1136"/>
      <c r="E1201" s="1136"/>
      <c r="F1201" s="1136"/>
    </row>
    <row r="1202" spans="1:6">
      <c r="A1202" s="405"/>
      <c r="B1202" s="1136" t="s">
        <v>332</v>
      </c>
      <c r="C1202" s="1136"/>
      <c r="D1202" s="1136"/>
      <c r="E1202" s="1136"/>
      <c r="F1202" s="1136"/>
    </row>
    <row r="1203" spans="1:6">
      <c r="A1203" s="405"/>
      <c r="B1203" s="1136" t="s">
        <v>333</v>
      </c>
      <c r="C1203" s="1136"/>
      <c r="D1203" s="1136"/>
      <c r="E1203" s="1136"/>
      <c r="F1203" s="1136"/>
    </row>
    <row r="1204" spans="1:6">
      <c r="A1204" s="405"/>
      <c r="B1204" s="1136" t="s">
        <v>334</v>
      </c>
      <c r="C1204" s="1136"/>
      <c r="D1204" s="1136"/>
      <c r="E1204" s="1136"/>
      <c r="F1204" s="1136"/>
    </row>
    <row r="1205" spans="1:6">
      <c r="A1205" s="405"/>
      <c r="B1205" s="1136" t="s">
        <v>559</v>
      </c>
      <c r="C1205" s="1136"/>
      <c r="D1205" s="1136"/>
      <c r="E1205" s="1136"/>
      <c r="F1205" s="1136"/>
    </row>
    <row r="1206" spans="1:6">
      <c r="A1206" s="405"/>
      <c r="B1206" s="1136" t="s">
        <v>683</v>
      </c>
      <c r="C1206" s="1136"/>
      <c r="D1206" s="1136"/>
      <c r="E1206" s="1136"/>
      <c r="F1206" s="1136"/>
    </row>
    <row r="1207" spans="1:6">
      <c r="A1207" s="405"/>
      <c r="B1207" s="1136" t="s">
        <v>337</v>
      </c>
      <c r="C1207" s="1136"/>
      <c r="D1207" s="1136"/>
      <c r="E1207" s="1136"/>
      <c r="F1207" s="1136"/>
    </row>
    <row r="1208" spans="1:6">
      <c r="A1208" s="405"/>
      <c r="B1208" s="1136" t="s">
        <v>338</v>
      </c>
      <c r="C1208" s="1136"/>
      <c r="D1208" s="1136"/>
      <c r="E1208" s="1136"/>
      <c r="F1208" s="1136"/>
    </row>
    <row r="1209" spans="1:6">
      <c r="A1209" s="405"/>
      <c r="B1209" s="1136" t="s">
        <v>561</v>
      </c>
      <c r="C1209" s="1136"/>
      <c r="D1209" s="1136"/>
      <c r="E1209" s="1136"/>
      <c r="F1209" s="1136"/>
    </row>
    <row r="1210" spans="1:6">
      <c r="A1210" s="405"/>
      <c r="B1210" s="1136" t="s">
        <v>340</v>
      </c>
      <c r="C1210" s="1136"/>
      <c r="D1210" s="1136"/>
      <c r="E1210" s="1136"/>
      <c r="F1210" s="1136"/>
    </row>
    <row r="1211" spans="1:6">
      <c r="A1211" s="405"/>
      <c r="B1211" s="1136" t="s">
        <v>341</v>
      </c>
      <c r="C1211" s="1136"/>
      <c r="D1211" s="1136"/>
      <c r="E1211" s="1136"/>
      <c r="F1211" s="1136"/>
    </row>
    <row r="1212" spans="1:6">
      <c r="A1212" s="405"/>
      <c r="B1212" s="1136" t="s">
        <v>342</v>
      </c>
      <c r="C1212" s="1136"/>
      <c r="D1212" s="1136"/>
      <c r="E1212" s="1136"/>
      <c r="F1212" s="1136"/>
    </row>
    <row r="1213" spans="1:6">
      <c r="A1213" s="405"/>
      <c r="B1213" s="1136" t="s">
        <v>343</v>
      </c>
      <c r="C1213" s="1136"/>
      <c r="D1213" s="1136"/>
      <c r="E1213" s="1136"/>
      <c r="F1213" s="1136"/>
    </row>
    <row r="1214" spans="1:6">
      <c r="A1214" s="405"/>
      <c r="B1214" s="1136" t="s">
        <v>230</v>
      </c>
      <c r="C1214" s="1136"/>
      <c r="D1214" s="1136"/>
      <c r="E1214" s="1136"/>
      <c r="F1214" s="1136"/>
    </row>
    <row r="1215" spans="1:6">
      <c r="A1215" s="475"/>
      <c r="B1215" s="470"/>
      <c r="C1215" s="470"/>
      <c r="D1215" s="577"/>
      <c r="E1215" s="578"/>
      <c r="F1215" s="544"/>
    </row>
    <row r="1216" spans="1:6">
      <c r="A1216" s="475"/>
      <c r="B1216" s="470"/>
      <c r="C1216" s="470"/>
      <c r="D1216" s="577"/>
      <c r="E1216" s="578"/>
      <c r="F1216" s="544"/>
    </row>
    <row r="1217" spans="1:6" ht="127.5">
      <c r="A1217" s="458" t="s">
        <v>1072</v>
      </c>
      <c r="B1217" s="414" t="s">
        <v>684</v>
      </c>
      <c r="C1217" s="410"/>
      <c r="D1217" s="411"/>
      <c r="E1217" s="412"/>
      <c r="F1217" s="411"/>
    </row>
    <row r="1218" spans="1:6">
      <c r="A1218" s="408"/>
      <c r="B1218" s="414"/>
      <c r="C1218" s="410"/>
      <c r="D1218" s="411"/>
      <c r="E1218" s="412"/>
      <c r="F1218" s="411"/>
    </row>
    <row r="1219" spans="1:6">
      <c r="A1219" s="487"/>
      <c r="B1219" s="416" t="s">
        <v>750</v>
      </c>
      <c r="C1219" s="417" t="s">
        <v>188</v>
      </c>
      <c r="D1219" s="418">
        <v>1270</v>
      </c>
      <c r="E1219" s="419"/>
      <c r="F1219" s="420">
        <f>D1219*$E1219</f>
        <v>0</v>
      </c>
    </row>
    <row r="1220" spans="1:6">
      <c r="A1220" s="507"/>
      <c r="B1220" s="414"/>
      <c r="C1220" s="410"/>
      <c r="D1220" s="411"/>
      <c r="E1220" s="412"/>
      <c r="F1220" s="411"/>
    </row>
    <row r="1221" spans="1:6">
      <c r="A1221" s="507"/>
      <c r="B1221" s="414"/>
      <c r="C1221" s="410"/>
      <c r="D1221" s="411"/>
      <c r="E1221" s="412"/>
      <c r="F1221" s="411"/>
    </row>
    <row r="1222" spans="1:6" ht="114.75">
      <c r="A1222" s="458" t="s">
        <v>1073</v>
      </c>
      <c r="B1222" s="414" t="s">
        <v>685</v>
      </c>
      <c r="C1222" s="410"/>
      <c r="D1222" s="411"/>
      <c r="E1222" s="412"/>
      <c r="F1222" s="411"/>
    </row>
    <row r="1223" spans="1:6">
      <c r="A1223" s="408"/>
      <c r="B1223" s="414"/>
      <c r="C1223" s="410"/>
      <c r="D1223" s="411"/>
      <c r="E1223" s="412"/>
      <c r="F1223" s="411"/>
    </row>
    <row r="1224" spans="1:6">
      <c r="A1224" s="487"/>
      <c r="B1224" s="416" t="s">
        <v>751</v>
      </c>
      <c r="C1224" s="417" t="s">
        <v>188</v>
      </c>
      <c r="D1224" s="418">
        <v>590</v>
      </c>
      <c r="E1224" s="419"/>
      <c r="F1224" s="420">
        <f>D1224*$E1224</f>
        <v>0</v>
      </c>
    </row>
    <row r="1225" spans="1:6">
      <c r="A1225" s="421"/>
      <c r="B1225" s="422"/>
      <c r="C1225" s="423"/>
      <c r="D1225" s="424"/>
      <c r="E1225" s="425"/>
      <c r="F1225" s="426"/>
    </row>
    <row r="1226" spans="1:6">
      <c r="A1226" s="421"/>
      <c r="B1226" s="422"/>
      <c r="C1226" s="423"/>
      <c r="D1226" s="424"/>
      <c r="E1226" s="425"/>
      <c r="F1226" s="426"/>
    </row>
    <row r="1227" spans="1:6" ht="140.25">
      <c r="A1227" s="458" t="s">
        <v>1074</v>
      </c>
      <c r="B1227" s="414" t="s">
        <v>686</v>
      </c>
      <c r="C1227" s="410"/>
      <c r="D1227" s="411"/>
      <c r="E1227" s="412"/>
      <c r="F1227" s="411"/>
    </row>
    <row r="1228" spans="1:6">
      <c r="A1228" s="408"/>
      <c r="B1228" s="414"/>
      <c r="C1228" s="410"/>
      <c r="D1228" s="411"/>
      <c r="E1228" s="412"/>
      <c r="F1228" s="411"/>
    </row>
    <row r="1229" spans="1:6" ht="25.5">
      <c r="A1229" s="487"/>
      <c r="B1229" s="416" t="s">
        <v>687</v>
      </c>
      <c r="C1229" s="417" t="s">
        <v>188</v>
      </c>
      <c r="D1229" s="418">
        <v>1836</v>
      </c>
      <c r="E1229" s="419"/>
      <c r="F1229" s="420">
        <f>D1229*$E1229</f>
        <v>0</v>
      </c>
    </row>
    <row r="1230" spans="1:6">
      <c r="A1230" s="507"/>
      <c r="B1230" s="414"/>
      <c r="C1230" s="410"/>
      <c r="D1230" s="411"/>
      <c r="E1230" s="412"/>
      <c r="F1230" s="411"/>
    </row>
    <row r="1231" spans="1:6">
      <c r="A1231" s="507"/>
      <c r="B1231" s="414"/>
      <c r="C1231" s="410"/>
      <c r="D1231" s="411"/>
      <c r="E1231" s="412"/>
      <c r="F1231" s="411"/>
    </row>
    <row r="1232" spans="1:6" ht="165.75">
      <c r="A1232" s="458" t="s">
        <v>1075</v>
      </c>
      <c r="B1232" s="414" t="s">
        <v>688</v>
      </c>
      <c r="C1232" s="410"/>
      <c r="D1232" s="411"/>
      <c r="E1232" s="412"/>
      <c r="F1232" s="411"/>
    </row>
    <row r="1233" spans="1:6">
      <c r="A1233" s="408"/>
      <c r="B1233" s="414"/>
      <c r="C1233" s="410"/>
      <c r="D1233" s="411"/>
      <c r="E1233" s="412"/>
      <c r="F1233" s="411"/>
    </row>
    <row r="1234" spans="1:6">
      <c r="A1234" s="487"/>
      <c r="B1234" s="416" t="s">
        <v>689</v>
      </c>
      <c r="C1234" s="417" t="s">
        <v>188</v>
      </c>
      <c r="D1234" s="418">
        <v>697</v>
      </c>
      <c r="E1234" s="419"/>
      <c r="F1234" s="420">
        <f>D1234*$E1234</f>
        <v>0</v>
      </c>
    </row>
    <row r="1235" spans="1:6">
      <c r="A1235" s="421"/>
      <c r="B1235" s="422"/>
      <c r="C1235" s="423"/>
      <c r="D1235" s="424"/>
      <c r="E1235" s="425"/>
      <c r="F1235" s="426"/>
    </row>
    <row r="1236" spans="1:6">
      <c r="A1236" s="421"/>
      <c r="B1236" s="422"/>
      <c r="C1236" s="423"/>
      <c r="D1236" s="424"/>
      <c r="E1236" s="425"/>
      <c r="F1236" s="426"/>
    </row>
    <row r="1237" spans="1:6" ht="165.75">
      <c r="A1237" s="458" t="s">
        <v>1076</v>
      </c>
      <c r="B1237" s="414" t="s">
        <v>688</v>
      </c>
      <c r="C1237" s="410"/>
      <c r="D1237" s="411"/>
      <c r="E1237" s="412"/>
      <c r="F1237" s="411"/>
    </row>
    <row r="1238" spans="1:6">
      <c r="A1238" s="408"/>
      <c r="B1238" s="414"/>
      <c r="C1238" s="410"/>
      <c r="D1238" s="411"/>
      <c r="E1238" s="412"/>
      <c r="F1238" s="411"/>
    </row>
    <row r="1239" spans="1:6">
      <c r="A1239" s="487"/>
      <c r="B1239" s="416" t="s">
        <v>1121</v>
      </c>
      <c r="C1239" s="417" t="s">
        <v>188</v>
      </c>
      <c r="D1239" s="418">
        <v>140</v>
      </c>
      <c r="E1239" s="419"/>
      <c r="F1239" s="420">
        <f>D1239*$E1239</f>
        <v>0</v>
      </c>
    </row>
    <row r="1240" spans="1:6">
      <c r="A1240" s="421"/>
      <c r="B1240" s="422"/>
      <c r="C1240" s="423"/>
      <c r="D1240" s="424"/>
      <c r="E1240" s="425"/>
      <c r="F1240" s="426"/>
    </row>
    <row r="1241" spans="1:6">
      <c r="A1241" s="421"/>
      <c r="B1241" s="422"/>
      <c r="C1241" s="423"/>
      <c r="D1241" s="424"/>
      <c r="E1241" s="425"/>
      <c r="F1241" s="426"/>
    </row>
    <row r="1242" spans="1:6" ht="102">
      <c r="A1242" s="458" t="s">
        <v>1077</v>
      </c>
      <c r="B1242" s="414" t="s">
        <v>690</v>
      </c>
      <c r="C1242" s="410"/>
      <c r="D1242" s="411"/>
      <c r="E1242" s="412"/>
      <c r="F1242" s="411"/>
    </row>
    <row r="1243" spans="1:6">
      <c r="A1243" s="408"/>
      <c r="B1243" s="414"/>
      <c r="C1243" s="410"/>
      <c r="D1243" s="411"/>
      <c r="E1243" s="412"/>
      <c r="F1243" s="411"/>
    </row>
    <row r="1244" spans="1:6">
      <c r="A1244" s="487"/>
      <c r="B1244" s="416" t="s">
        <v>691</v>
      </c>
      <c r="C1244" s="417" t="s">
        <v>139</v>
      </c>
      <c r="D1244" s="418">
        <v>152</v>
      </c>
      <c r="E1244" s="419"/>
      <c r="F1244" s="420">
        <f>D1244*$E1244</f>
        <v>0</v>
      </c>
    </row>
    <row r="1245" spans="1:6">
      <c r="A1245" s="421"/>
      <c r="B1245" s="422"/>
      <c r="C1245" s="423"/>
      <c r="D1245" s="424"/>
      <c r="E1245" s="425"/>
      <c r="F1245" s="426"/>
    </row>
    <row r="1246" spans="1:6">
      <c r="A1246" s="421"/>
      <c r="B1246" s="422"/>
      <c r="C1246" s="423"/>
      <c r="D1246" s="424"/>
      <c r="E1246" s="425"/>
      <c r="F1246" s="426"/>
    </row>
    <row r="1247" spans="1:6" ht="71.25" customHeight="1">
      <c r="A1247" s="458" t="s">
        <v>1078</v>
      </c>
      <c r="B1247" s="414" t="s">
        <v>692</v>
      </c>
      <c r="C1247" s="410"/>
      <c r="D1247" s="411"/>
      <c r="E1247" s="412"/>
      <c r="F1247" s="411"/>
    </row>
    <row r="1248" spans="1:6">
      <c r="A1248" s="408"/>
      <c r="B1248" s="414"/>
      <c r="C1248" s="410"/>
      <c r="D1248" s="411"/>
      <c r="E1248" s="412"/>
      <c r="F1248" s="411"/>
    </row>
    <row r="1249" spans="1:6">
      <c r="A1249" s="487"/>
      <c r="B1249" s="416" t="s">
        <v>693</v>
      </c>
      <c r="C1249" s="417" t="s">
        <v>188</v>
      </c>
      <c r="D1249" s="418">
        <v>360</v>
      </c>
      <c r="E1249" s="419"/>
      <c r="F1249" s="420">
        <f>D1249*$E1249</f>
        <v>0</v>
      </c>
    </row>
    <row r="1250" spans="1:6">
      <c r="A1250" s="421"/>
      <c r="B1250" s="422"/>
      <c r="C1250" s="423"/>
      <c r="D1250" s="424"/>
      <c r="E1250" s="425"/>
      <c r="F1250" s="426"/>
    </row>
    <row r="1251" spans="1:6">
      <c r="A1251" s="421"/>
      <c r="B1251" s="422"/>
      <c r="C1251" s="423"/>
      <c r="D1251" s="424"/>
      <c r="E1251" s="425"/>
      <c r="F1251" s="426"/>
    </row>
    <row r="1252" spans="1:6" ht="76.5">
      <c r="A1252" s="458" t="s">
        <v>1079</v>
      </c>
      <c r="B1252" s="414" t="s">
        <v>694</v>
      </c>
      <c r="C1252" s="410"/>
      <c r="D1252" s="411"/>
      <c r="E1252" s="412"/>
      <c r="F1252" s="411"/>
    </row>
    <row r="1253" spans="1:6">
      <c r="A1253" s="408"/>
      <c r="B1253" s="414"/>
      <c r="C1253" s="410"/>
      <c r="D1253" s="411"/>
      <c r="E1253" s="412"/>
      <c r="F1253" s="411"/>
    </row>
    <row r="1254" spans="1:6">
      <c r="A1254" s="487"/>
      <c r="B1254" s="416" t="s">
        <v>1252</v>
      </c>
      <c r="C1254" s="417" t="s">
        <v>188</v>
      </c>
      <c r="D1254" s="418">
        <v>220</v>
      </c>
      <c r="E1254" s="419"/>
      <c r="F1254" s="420">
        <f>D1254*$E1254</f>
        <v>0</v>
      </c>
    </row>
    <row r="1255" spans="1:6">
      <c r="A1255" s="421"/>
      <c r="B1255" s="422"/>
      <c r="C1255" s="423"/>
      <c r="D1255" s="424"/>
      <c r="E1255" s="425"/>
      <c r="F1255" s="426"/>
    </row>
    <row r="1256" spans="1:6">
      <c r="A1256" s="421"/>
      <c r="B1256" s="422"/>
      <c r="C1256" s="423"/>
      <c r="D1256" s="424"/>
      <c r="E1256" s="425"/>
      <c r="F1256" s="426"/>
    </row>
    <row r="1257" spans="1:6" ht="76.5">
      <c r="A1257" s="458" t="s">
        <v>1080</v>
      </c>
      <c r="B1257" s="414" t="s">
        <v>696</v>
      </c>
      <c r="C1257" s="410"/>
      <c r="D1257" s="411"/>
      <c r="E1257" s="412"/>
      <c r="F1257" s="411"/>
    </row>
    <row r="1258" spans="1:6" ht="51">
      <c r="A1258" s="579"/>
      <c r="B1258" s="414" t="s">
        <v>697</v>
      </c>
      <c r="C1258" s="410"/>
      <c r="D1258" s="411"/>
      <c r="E1258" s="412"/>
      <c r="F1258" s="411"/>
    </row>
    <row r="1259" spans="1:6">
      <c r="A1259" s="579"/>
      <c r="B1259" s="414"/>
      <c r="C1259" s="410"/>
      <c r="D1259" s="411"/>
      <c r="E1259" s="412"/>
      <c r="F1259" s="411"/>
    </row>
    <row r="1260" spans="1:6">
      <c r="A1260" s="487"/>
      <c r="B1260" s="416" t="s">
        <v>698</v>
      </c>
      <c r="C1260" s="417" t="s">
        <v>139</v>
      </c>
      <c r="D1260" s="418">
        <v>36</v>
      </c>
      <c r="E1260" s="419"/>
      <c r="F1260" s="420">
        <f>D1260*$E1260</f>
        <v>0</v>
      </c>
    </row>
    <row r="1261" spans="1:6">
      <c r="A1261" s="421"/>
      <c r="B1261" s="422"/>
      <c r="C1261" s="423"/>
      <c r="D1261" s="424"/>
      <c r="E1261" s="425"/>
      <c r="F1261" s="426"/>
    </row>
    <row r="1262" spans="1:6">
      <c r="A1262" s="421"/>
      <c r="B1262" s="422"/>
      <c r="C1262" s="423"/>
      <c r="D1262" s="424"/>
      <c r="E1262" s="425"/>
      <c r="F1262" s="426"/>
    </row>
    <row r="1263" spans="1:6" ht="63.75">
      <c r="A1263" s="458" t="s">
        <v>1120</v>
      </c>
      <c r="B1263" s="414" t="s">
        <v>1253</v>
      </c>
      <c r="C1263" s="410"/>
      <c r="D1263" s="411"/>
      <c r="E1263" s="412"/>
      <c r="F1263" s="411"/>
    </row>
    <row r="1264" spans="1:6">
      <c r="A1264" s="408"/>
      <c r="B1264" s="414"/>
      <c r="C1264" s="410"/>
      <c r="D1264" s="411"/>
      <c r="E1264" s="412"/>
      <c r="F1264" s="411"/>
    </row>
    <row r="1265" spans="1:6">
      <c r="A1265" s="487"/>
      <c r="B1265" s="416" t="s">
        <v>779</v>
      </c>
      <c r="C1265" s="417" t="s">
        <v>139</v>
      </c>
      <c r="D1265" s="418">
        <v>114</v>
      </c>
      <c r="E1265" s="419"/>
      <c r="F1265" s="420">
        <f>D1265*$E1265</f>
        <v>0</v>
      </c>
    </row>
    <row r="1266" spans="1:6">
      <c r="A1266" s="475"/>
      <c r="B1266" s="470"/>
      <c r="C1266" s="382"/>
      <c r="D1266" s="383"/>
      <c r="E1266" s="440"/>
      <c r="F1266" s="440"/>
    </row>
    <row r="1267" spans="1:6">
      <c r="A1267" s="433"/>
      <c r="B1267" s="434"/>
      <c r="C1267" s="435"/>
      <c r="D1267" s="580"/>
      <c r="E1267" s="461"/>
      <c r="F1267" s="433"/>
    </row>
    <row r="1268" spans="1:6" ht="15.75" thickBot="1">
      <c r="A1268" s="427">
        <v>15</v>
      </c>
      <c r="B1268" s="581" t="s">
        <v>699</v>
      </c>
      <c r="C1268" s="429"/>
      <c r="D1268" s="430"/>
      <c r="E1268" s="431"/>
      <c r="F1268" s="432">
        <f>SUM(F1217:F1267)</f>
        <v>0</v>
      </c>
    </row>
    <row r="1269" spans="1:6">
      <c r="A1269" s="380"/>
      <c r="B1269" s="438"/>
      <c r="C1269" s="483"/>
      <c r="D1269" s="383"/>
      <c r="E1269" s="440"/>
      <c r="F1269" s="440"/>
    </row>
    <row r="1270" spans="1:6">
      <c r="A1270" s="380"/>
      <c r="B1270" s="438"/>
      <c r="C1270" s="483"/>
      <c r="D1270" s="383"/>
      <c r="E1270" s="440"/>
      <c r="F1270" s="440"/>
    </row>
    <row r="1271" spans="1:6">
      <c r="A1271" s="380"/>
      <c r="B1271" s="381"/>
      <c r="C1271" s="382"/>
      <c r="D1271" s="383"/>
      <c r="E1271" s="440"/>
      <c r="F1271" s="440"/>
    </row>
    <row r="1272" spans="1:6" ht="15.75">
      <c r="A1272" s="389" t="s">
        <v>744</v>
      </c>
      <c r="B1272" s="390" t="s">
        <v>700</v>
      </c>
      <c r="C1272" s="582"/>
      <c r="D1272" s="583"/>
      <c r="E1272" s="464"/>
      <c r="F1272" s="464"/>
    </row>
    <row r="1273" spans="1:6">
      <c r="A1273" s="380"/>
      <c r="B1273" s="565"/>
      <c r="C1273" s="555"/>
      <c r="D1273" s="556"/>
      <c r="E1273" s="440"/>
      <c r="F1273" s="440"/>
    </row>
    <row r="1274" spans="1:6">
      <c r="A1274" s="584"/>
      <c r="B1274" s="565"/>
      <c r="C1274" s="555"/>
      <c r="D1274" s="445"/>
      <c r="E1274" s="440"/>
      <c r="F1274" s="440"/>
    </row>
    <row r="1275" spans="1:6" ht="89.25">
      <c r="A1275" s="458" t="s">
        <v>1081</v>
      </c>
      <c r="B1275" s="414" t="s">
        <v>701</v>
      </c>
      <c r="C1275" s="410"/>
      <c r="D1275" s="411"/>
      <c r="E1275" s="477"/>
      <c r="F1275" s="411"/>
    </row>
    <row r="1276" spans="1:6">
      <c r="A1276" s="585"/>
      <c r="B1276" s="414"/>
      <c r="C1276" s="410"/>
      <c r="D1276" s="411"/>
      <c r="E1276" s="477"/>
      <c r="F1276" s="411"/>
    </row>
    <row r="1277" spans="1:6">
      <c r="A1277" s="415"/>
      <c r="B1277" s="416" t="s">
        <v>702</v>
      </c>
      <c r="C1277" s="417" t="s">
        <v>145</v>
      </c>
      <c r="D1277" s="418">
        <v>16</v>
      </c>
      <c r="E1277" s="419"/>
      <c r="F1277" s="420">
        <f>D1277*$E1277</f>
        <v>0</v>
      </c>
    </row>
    <row r="1278" spans="1:6">
      <c r="A1278" s="421"/>
      <c r="B1278" s="422"/>
      <c r="C1278" s="423"/>
      <c r="D1278" s="424"/>
      <c r="E1278" s="425"/>
      <c r="F1278" s="426"/>
    </row>
    <row r="1279" spans="1:6">
      <c r="A1279" s="421"/>
      <c r="B1279" s="422"/>
      <c r="C1279" s="423"/>
      <c r="D1279" s="424"/>
      <c r="E1279" s="425"/>
      <c r="F1279" s="426"/>
    </row>
    <row r="1280" spans="1:6" ht="89.25">
      <c r="A1280" s="458" t="s">
        <v>1082</v>
      </c>
      <c r="B1280" s="414" t="s">
        <v>1351</v>
      </c>
      <c r="C1280" s="410"/>
      <c r="D1280" s="411"/>
      <c r="E1280" s="477"/>
      <c r="F1280" s="411"/>
    </row>
    <row r="1281" spans="1:6">
      <c r="A1281" s="585"/>
      <c r="B1281" s="414"/>
      <c r="C1281" s="410"/>
      <c r="D1281" s="411"/>
      <c r="E1281" s="477"/>
      <c r="F1281" s="411"/>
    </row>
    <row r="1282" spans="1:6">
      <c r="A1282" s="415"/>
      <c r="B1282" s="416" t="s">
        <v>745</v>
      </c>
      <c r="C1282" s="417" t="s">
        <v>145</v>
      </c>
      <c r="D1282" s="418">
        <v>1</v>
      </c>
      <c r="E1282" s="419"/>
      <c r="F1282" s="420">
        <f>D1282*$E1282</f>
        <v>0</v>
      </c>
    </row>
    <row r="1283" spans="1:6">
      <c r="A1283" s="421"/>
      <c r="B1283" s="422"/>
      <c r="C1283" s="423"/>
      <c r="D1283" s="424"/>
      <c r="E1283" s="425"/>
      <c r="F1283" s="426"/>
    </row>
    <row r="1284" spans="1:6">
      <c r="A1284" s="421"/>
      <c r="B1284" s="422"/>
      <c r="C1284" s="423"/>
      <c r="D1284" s="424"/>
      <c r="E1284" s="425"/>
      <c r="F1284" s="426"/>
    </row>
    <row r="1285" spans="1:6" ht="63.75">
      <c r="A1285" s="458" t="s">
        <v>1083</v>
      </c>
      <c r="B1285" s="414" t="s">
        <v>1352</v>
      </c>
      <c r="C1285" s="410"/>
      <c r="D1285" s="411"/>
      <c r="E1285" s="477"/>
      <c r="F1285" s="411"/>
    </row>
    <row r="1286" spans="1:6">
      <c r="A1286" s="585"/>
      <c r="B1286" s="414"/>
      <c r="C1286" s="410"/>
      <c r="D1286" s="411"/>
      <c r="E1286" s="477"/>
      <c r="F1286" s="411"/>
    </row>
    <row r="1287" spans="1:6">
      <c r="A1287" s="415"/>
      <c r="B1287" s="416" t="s">
        <v>1353</v>
      </c>
      <c r="C1287" s="417" t="s">
        <v>145</v>
      </c>
      <c r="D1287" s="418">
        <v>16</v>
      </c>
      <c r="E1287" s="419"/>
      <c r="F1287" s="420">
        <f>D1287*$E1287</f>
        <v>0</v>
      </c>
    </row>
    <row r="1288" spans="1:6">
      <c r="A1288" s="421"/>
      <c r="B1288" s="422"/>
      <c r="C1288" s="423"/>
      <c r="D1288" s="424"/>
      <c r="E1288" s="425"/>
      <c r="F1288" s="426"/>
    </row>
    <row r="1289" spans="1:6">
      <c r="A1289" s="421"/>
      <c r="B1289" s="422"/>
      <c r="C1289" s="423"/>
      <c r="D1289" s="424"/>
      <c r="E1289" s="425"/>
      <c r="F1289" s="426"/>
    </row>
    <row r="1290" spans="1:6" ht="63.75">
      <c r="A1290" s="458" t="s">
        <v>1084</v>
      </c>
      <c r="B1290" s="414" t="s">
        <v>1354</v>
      </c>
      <c r="C1290" s="410"/>
      <c r="D1290" s="411"/>
      <c r="E1290" s="477"/>
      <c r="F1290" s="411"/>
    </row>
    <row r="1291" spans="1:6">
      <c r="A1291" s="585"/>
      <c r="B1291" s="414"/>
      <c r="C1291" s="410"/>
      <c r="D1291" s="411"/>
      <c r="E1291" s="477"/>
      <c r="F1291" s="411"/>
    </row>
    <row r="1292" spans="1:6">
      <c r="A1292" s="415"/>
      <c r="B1292" s="416" t="s">
        <v>1353</v>
      </c>
      <c r="C1292" s="417" t="s">
        <v>145</v>
      </c>
      <c r="D1292" s="418">
        <v>1</v>
      </c>
      <c r="E1292" s="419"/>
      <c r="F1292" s="420">
        <f>D1292*$E1292</f>
        <v>0</v>
      </c>
    </row>
    <row r="1293" spans="1:6">
      <c r="A1293" s="421"/>
      <c r="B1293" s="422"/>
      <c r="C1293" s="423"/>
      <c r="D1293" s="424"/>
      <c r="E1293" s="425"/>
      <c r="F1293" s="426"/>
    </row>
    <row r="1294" spans="1:6">
      <c r="A1294" s="421"/>
      <c r="B1294" s="422"/>
      <c r="C1294" s="423"/>
      <c r="D1294" s="424"/>
      <c r="E1294" s="425"/>
      <c r="F1294" s="426"/>
    </row>
    <row r="1295" spans="1:6">
      <c r="A1295" s="458" t="s">
        <v>1085</v>
      </c>
      <c r="B1295" s="414" t="s">
        <v>703</v>
      </c>
      <c r="C1295" s="410"/>
      <c r="D1295" s="411"/>
      <c r="E1295" s="477"/>
      <c r="F1295" s="411"/>
    </row>
    <row r="1296" spans="1:6">
      <c r="A1296" s="458"/>
      <c r="B1296" s="414"/>
      <c r="C1296" s="410"/>
      <c r="D1296" s="411"/>
      <c r="E1296" s="477"/>
      <c r="F1296" s="411"/>
    </row>
    <row r="1297" spans="1:6">
      <c r="A1297" s="415"/>
      <c r="B1297" s="416" t="s">
        <v>704</v>
      </c>
      <c r="C1297" s="417" t="s">
        <v>145</v>
      </c>
      <c r="D1297" s="418">
        <v>54</v>
      </c>
      <c r="E1297" s="419"/>
      <c r="F1297" s="420">
        <f>D1297*$E1297</f>
        <v>0</v>
      </c>
    </row>
    <row r="1298" spans="1:6">
      <c r="A1298" s="421"/>
      <c r="B1298" s="422"/>
      <c r="C1298" s="423"/>
      <c r="D1298" s="586"/>
      <c r="E1298" s="425"/>
      <c r="F1298" s="426"/>
    </row>
    <row r="1299" spans="1:6">
      <c r="A1299" s="421"/>
      <c r="B1299" s="422"/>
      <c r="C1299" s="423"/>
      <c r="D1299" s="586"/>
      <c r="E1299" s="425"/>
      <c r="F1299" s="426"/>
    </row>
    <row r="1300" spans="1:6">
      <c r="A1300" s="458" t="s">
        <v>1086</v>
      </c>
      <c r="B1300" s="414" t="s">
        <v>703</v>
      </c>
      <c r="C1300" s="410"/>
      <c r="D1300" s="587"/>
      <c r="E1300" s="477"/>
      <c r="F1300" s="411"/>
    </row>
    <row r="1301" spans="1:6">
      <c r="A1301" s="458"/>
      <c r="B1301" s="414"/>
      <c r="C1301" s="410"/>
      <c r="D1301" s="587"/>
      <c r="E1301" s="477"/>
      <c r="F1301" s="411"/>
    </row>
    <row r="1302" spans="1:6">
      <c r="A1302" s="415"/>
      <c r="B1302" s="416" t="s">
        <v>705</v>
      </c>
      <c r="C1302" s="417" t="s">
        <v>145</v>
      </c>
      <c r="D1302" s="418">
        <v>54</v>
      </c>
      <c r="E1302" s="419"/>
      <c r="F1302" s="420">
        <f>D1302*$E1302</f>
        <v>0</v>
      </c>
    </row>
    <row r="1303" spans="1:6">
      <c r="A1303" s="421"/>
      <c r="B1303" s="422"/>
      <c r="C1303" s="423"/>
      <c r="D1303" s="586"/>
      <c r="E1303" s="425"/>
      <c r="F1303" s="426"/>
    </row>
    <row r="1304" spans="1:6">
      <c r="A1304" s="421"/>
      <c r="B1304" s="422"/>
      <c r="C1304" s="423"/>
      <c r="D1304" s="586"/>
      <c r="E1304" s="425"/>
      <c r="F1304" s="426"/>
    </row>
    <row r="1305" spans="1:6">
      <c r="A1305" s="458" t="s">
        <v>1087</v>
      </c>
      <c r="B1305" s="414" t="s">
        <v>703</v>
      </c>
      <c r="C1305" s="410"/>
      <c r="D1305" s="587"/>
      <c r="E1305" s="477"/>
      <c r="F1305" s="411"/>
    </row>
    <row r="1306" spans="1:6">
      <c r="A1306" s="458"/>
      <c r="B1306" s="414"/>
      <c r="C1306" s="410"/>
      <c r="D1306" s="587"/>
      <c r="E1306" s="477"/>
      <c r="F1306" s="411"/>
    </row>
    <row r="1307" spans="1:6">
      <c r="A1307" s="415"/>
      <c r="B1307" s="416" t="s">
        <v>706</v>
      </c>
      <c r="C1307" s="417" t="s">
        <v>145</v>
      </c>
      <c r="D1307" s="418">
        <v>54</v>
      </c>
      <c r="E1307" s="419"/>
      <c r="F1307" s="420">
        <f>D1307*$E1307</f>
        <v>0</v>
      </c>
    </row>
    <row r="1308" spans="1:6">
      <c r="A1308" s="421"/>
      <c r="B1308" s="422"/>
      <c r="C1308" s="423"/>
      <c r="D1308" s="586"/>
      <c r="E1308" s="425"/>
      <c r="F1308" s="426"/>
    </row>
    <row r="1309" spans="1:6">
      <c r="A1309" s="421"/>
      <c r="B1309" s="422"/>
      <c r="C1309" s="423"/>
      <c r="D1309" s="586"/>
      <c r="E1309" s="425"/>
      <c r="F1309" s="426"/>
    </row>
    <row r="1310" spans="1:6">
      <c r="A1310" s="458" t="s">
        <v>1088</v>
      </c>
      <c r="B1310" s="414" t="s">
        <v>703</v>
      </c>
      <c r="C1310" s="410"/>
      <c r="D1310" s="587"/>
      <c r="E1310" s="477"/>
      <c r="F1310" s="411"/>
    </row>
    <row r="1311" spans="1:6">
      <c r="A1311" s="458"/>
      <c r="B1311" s="414"/>
      <c r="C1311" s="410"/>
      <c r="D1311" s="587"/>
      <c r="E1311" s="477"/>
      <c r="F1311" s="411"/>
    </row>
    <row r="1312" spans="1:6">
      <c r="A1312" s="415"/>
      <c r="B1312" s="416" t="s">
        <v>707</v>
      </c>
      <c r="C1312" s="417" t="s">
        <v>145</v>
      </c>
      <c r="D1312" s="418">
        <v>1</v>
      </c>
      <c r="E1312" s="419"/>
      <c r="F1312" s="420">
        <f>D1312*$E1312</f>
        <v>0</v>
      </c>
    </row>
    <row r="1313" spans="1:6">
      <c r="A1313" s="421"/>
      <c r="B1313" s="422"/>
      <c r="C1313" s="423"/>
      <c r="D1313" s="586"/>
      <c r="E1313" s="425"/>
      <c r="F1313" s="426"/>
    </row>
    <row r="1314" spans="1:6">
      <c r="A1314" s="421"/>
      <c r="B1314" s="422"/>
      <c r="C1314" s="423"/>
      <c r="D1314" s="586"/>
      <c r="E1314" s="425"/>
      <c r="F1314" s="426"/>
    </row>
    <row r="1315" spans="1:6">
      <c r="A1315" s="458" t="s">
        <v>1089</v>
      </c>
      <c r="B1315" s="414" t="s">
        <v>703</v>
      </c>
      <c r="C1315" s="410"/>
      <c r="D1315" s="587"/>
      <c r="E1315" s="477"/>
      <c r="F1315" s="411"/>
    </row>
    <row r="1316" spans="1:6">
      <c r="A1316" s="458"/>
      <c r="B1316" s="414"/>
      <c r="C1316" s="410"/>
      <c r="D1316" s="587"/>
      <c r="E1316" s="477"/>
      <c r="F1316" s="411"/>
    </row>
    <row r="1317" spans="1:6">
      <c r="A1317" s="415"/>
      <c r="B1317" s="416" t="s">
        <v>708</v>
      </c>
      <c r="C1317" s="417" t="s">
        <v>145</v>
      </c>
      <c r="D1317" s="418">
        <v>34</v>
      </c>
      <c r="E1317" s="419"/>
      <c r="F1317" s="420">
        <f>D1317*$E1317</f>
        <v>0</v>
      </c>
    </row>
    <row r="1318" spans="1:6">
      <c r="A1318" s="421"/>
      <c r="B1318" s="422"/>
      <c r="C1318" s="423"/>
      <c r="D1318" s="424"/>
      <c r="E1318" s="425"/>
      <c r="F1318" s="426"/>
    </row>
    <row r="1319" spans="1:6">
      <c r="A1319" s="421"/>
      <c r="B1319" s="422"/>
      <c r="C1319" s="423"/>
      <c r="D1319" s="424"/>
      <c r="E1319" s="425"/>
      <c r="F1319" s="426"/>
    </row>
    <row r="1320" spans="1:6">
      <c r="A1320" s="458" t="s">
        <v>1090</v>
      </c>
      <c r="B1320" s="414" t="s">
        <v>703</v>
      </c>
      <c r="C1320" s="410"/>
      <c r="D1320" s="587"/>
      <c r="E1320" s="477"/>
      <c r="F1320" s="411"/>
    </row>
    <row r="1321" spans="1:6">
      <c r="A1321" s="458"/>
      <c r="B1321" s="414"/>
      <c r="C1321" s="410"/>
      <c r="D1321" s="587"/>
      <c r="E1321" s="477"/>
      <c r="F1321" s="411"/>
    </row>
    <row r="1322" spans="1:6">
      <c r="A1322" s="415"/>
      <c r="B1322" s="416" t="s">
        <v>709</v>
      </c>
      <c r="C1322" s="417" t="s">
        <v>145</v>
      </c>
      <c r="D1322" s="418">
        <v>2</v>
      </c>
      <c r="E1322" s="419"/>
      <c r="F1322" s="420">
        <f>D1322*$E1322</f>
        <v>0</v>
      </c>
    </row>
    <row r="1323" spans="1:6">
      <c r="A1323" s="421"/>
      <c r="B1323" s="422"/>
      <c r="C1323" s="423"/>
      <c r="D1323" s="424"/>
      <c r="E1323" s="425"/>
      <c r="F1323" s="426"/>
    </row>
    <row r="1324" spans="1:6">
      <c r="A1324" s="421"/>
      <c r="B1324" s="422"/>
      <c r="C1324" s="423"/>
      <c r="D1324" s="424"/>
      <c r="E1324" s="425"/>
      <c r="F1324" s="426"/>
    </row>
    <row r="1325" spans="1:6" ht="15.75" thickBot="1">
      <c r="A1325" s="427">
        <v>16</v>
      </c>
      <c r="B1325" s="588" t="s">
        <v>710</v>
      </c>
      <c r="C1325" s="429"/>
      <c r="D1325" s="430"/>
      <c r="E1325" s="431"/>
      <c r="F1325" s="432">
        <f>SUM(F1272:F1324)</f>
        <v>0</v>
      </c>
    </row>
    <row r="1326" spans="1:6">
      <c r="A1326" s="380"/>
      <c r="B1326" s="381"/>
      <c r="C1326" s="382"/>
      <c r="D1326" s="383"/>
      <c r="E1326" s="440"/>
      <c r="F1326" s="440"/>
    </row>
    <row r="1327" spans="1:6">
      <c r="A1327" s="380"/>
      <c r="B1327" s="381"/>
      <c r="C1327" s="382"/>
      <c r="D1327" s="383"/>
      <c r="E1327" s="440"/>
      <c r="F1327" s="440"/>
    </row>
    <row r="1328" spans="1:6">
      <c r="A1328" s="380"/>
      <c r="B1328" s="381"/>
      <c r="C1328" s="382"/>
      <c r="D1328" s="383"/>
      <c r="E1328" s="440"/>
      <c r="F1328" s="440"/>
    </row>
    <row r="1329" spans="1:6" ht="15.75">
      <c r="A1329" s="389" t="s">
        <v>747</v>
      </c>
      <c r="B1329" s="390" t="s">
        <v>712</v>
      </c>
      <c r="C1329" s="582"/>
      <c r="D1329" s="583"/>
      <c r="E1329" s="464"/>
      <c r="F1329" s="464"/>
    </row>
    <row r="1330" spans="1:6">
      <c r="A1330" s="380"/>
      <c r="B1330" s="565"/>
      <c r="C1330" s="555"/>
      <c r="D1330" s="556"/>
      <c r="E1330" s="440"/>
      <c r="F1330" s="440"/>
    </row>
    <row r="1331" spans="1:6" ht="127.5">
      <c r="A1331" s="380"/>
      <c r="B1331" s="565" t="s">
        <v>746</v>
      </c>
      <c r="C1331" s="555"/>
      <c r="D1331" s="556"/>
      <c r="E1331" s="440"/>
      <c r="F1331" s="440"/>
    </row>
    <row r="1332" spans="1:6">
      <c r="A1332" s="584"/>
      <c r="B1332" s="565"/>
      <c r="C1332" s="555"/>
      <c r="D1332" s="445"/>
      <c r="E1332" s="440"/>
      <c r="F1332" s="440"/>
    </row>
    <row r="1333" spans="1:6" ht="76.5">
      <c r="A1333" s="458" t="s">
        <v>1091</v>
      </c>
      <c r="B1333" s="414" t="s">
        <v>749</v>
      </c>
      <c r="C1333" s="410"/>
      <c r="D1333" s="411"/>
      <c r="E1333" s="477"/>
      <c r="F1333" s="411"/>
    </row>
    <row r="1334" spans="1:6">
      <c r="A1334" s="585"/>
      <c r="B1334" s="414"/>
      <c r="C1334" s="410"/>
      <c r="D1334" s="411"/>
      <c r="E1334" s="477"/>
      <c r="F1334" s="411"/>
    </row>
    <row r="1335" spans="1:6">
      <c r="A1335" s="415"/>
      <c r="B1335" s="416" t="s">
        <v>748</v>
      </c>
      <c r="C1335" s="417" t="s">
        <v>145</v>
      </c>
      <c r="D1335" s="418">
        <v>9</v>
      </c>
      <c r="E1335" s="419"/>
      <c r="F1335" s="420">
        <f>D1335*$E1335</f>
        <v>0</v>
      </c>
    </row>
    <row r="1336" spans="1:6">
      <c r="A1336" s="421"/>
      <c r="B1336" s="422"/>
      <c r="C1336" s="423"/>
      <c r="D1336" s="424"/>
      <c r="E1336" s="425"/>
      <c r="F1336" s="426"/>
    </row>
    <row r="1337" spans="1:6" ht="76.5">
      <c r="A1337" s="458" t="s">
        <v>1092</v>
      </c>
      <c r="B1337" s="414" t="s">
        <v>713</v>
      </c>
      <c r="C1337" s="410"/>
      <c r="D1337" s="411"/>
      <c r="E1337" s="477"/>
      <c r="F1337" s="411"/>
    </row>
    <row r="1338" spans="1:6">
      <c r="A1338" s="458"/>
      <c r="B1338" s="414"/>
      <c r="C1338" s="410"/>
      <c r="D1338" s="411"/>
      <c r="E1338" s="477"/>
      <c r="F1338" s="411"/>
    </row>
    <row r="1339" spans="1:6">
      <c r="A1339" s="415"/>
      <c r="B1339" s="416" t="s">
        <v>714</v>
      </c>
      <c r="C1339" s="417" t="s">
        <v>145</v>
      </c>
      <c r="D1339" s="418">
        <v>3</v>
      </c>
      <c r="E1339" s="419"/>
      <c r="F1339" s="420">
        <f>D1339*$E1339</f>
        <v>0</v>
      </c>
    </row>
    <row r="1340" spans="1:6">
      <c r="A1340" s="421"/>
      <c r="B1340" s="422"/>
      <c r="C1340" s="423"/>
      <c r="D1340" s="424"/>
      <c r="E1340" s="425"/>
      <c r="F1340" s="426"/>
    </row>
    <row r="1341" spans="1:6">
      <c r="A1341" s="421"/>
      <c r="B1341" s="422"/>
      <c r="C1341" s="423"/>
      <c r="D1341" s="424"/>
      <c r="E1341" s="425"/>
      <c r="F1341" s="426"/>
    </row>
    <row r="1342" spans="1:6" ht="38.25">
      <c r="A1342" s="458" t="s">
        <v>1093</v>
      </c>
      <c r="B1342" s="414" t="s">
        <v>1254</v>
      </c>
      <c r="C1342" s="410"/>
      <c r="D1342" s="411"/>
      <c r="E1342" s="477"/>
      <c r="F1342" s="411"/>
    </row>
    <row r="1343" spans="1:6">
      <c r="A1343" s="458"/>
      <c r="B1343" s="414"/>
      <c r="C1343" s="410"/>
      <c r="D1343" s="411"/>
      <c r="E1343" s="477"/>
      <c r="F1343" s="411"/>
    </row>
    <row r="1344" spans="1:6">
      <c r="A1344" s="415"/>
      <c r="B1344" s="416" t="s">
        <v>715</v>
      </c>
      <c r="C1344" s="417" t="s">
        <v>145</v>
      </c>
      <c r="D1344" s="418">
        <v>4</v>
      </c>
      <c r="E1344" s="419"/>
      <c r="F1344" s="420">
        <f>D1344*$E1344</f>
        <v>0</v>
      </c>
    </row>
    <row r="1345" spans="1:6">
      <c r="A1345" s="421"/>
      <c r="B1345" s="422"/>
      <c r="C1345" s="423"/>
      <c r="D1345" s="586"/>
      <c r="E1345" s="425"/>
      <c r="F1345" s="426"/>
    </row>
    <row r="1346" spans="1:6">
      <c r="A1346" s="421"/>
      <c r="B1346" s="422"/>
      <c r="C1346" s="423"/>
      <c r="D1346" s="586"/>
      <c r="E1346" s="425"/>
      <c r="F1346" s="426"/>
    </row>
    <row r="1347" spans="1:6" ht="51">
      <c r="A1347" s="458" t="s">
        <v>1094</v>
      </c>
      <c r="B1347" s="414" t="s">
        <v>716</v>
      </c>
      <c r="C1347" s="410"/>
      <c r="D1347" s="587"/>
      <c r="E1347" s="477"/>
      <c r="F1347" s="411"/>
    </row>
    <row r="1348" spans="1:6">
      <c r="A1348" s="458"/>
      <c r="B1348" s="414"/>
      <c r="C1348" s="410"/>
      <c r="D1348" s="587"/>
      <c r="E1348" s="477"/>
      <c r="F1348" s="411"/>
    </row>
    <row r="1349" spans="1:6">
      <c r="A1349" s="415"/>
      <c r="B1349" s="416" t="s">
        <v>717</v>
      </c>
      <c r="C1349" s="417" t="s">
        <v>145</v>
      </c>
      <c r="D1349" s="418">
        <v>4</v>
      </c>
      <c r="E1349" s="419"/>
      <c r="F1349" s="420">
        <f>D1349*$E1349</f>
        <v>0</v>
      </c>
    </row>
    <row r="1350" spans="1:6">
      <c r="A1350" s="421"/>
      <c r="B1350" s="422"/>
      <c r="C1350" s="423"/>
      <c r="D1350" s="586"/>
      <c r="E1350" s="425"/>
      <c r="F1350" s="426"/>
    </row>
    <row r="1351" spans="1:6">
      <c r="A1351" s="421"/>
      <c r="B1351" s="422"/>
      <c r="C1351" s="423"/>
      <c r="D1351" s="586"/>
      <c r="E1351" s="425"/>
      <c r="F1351" s="426"/>
    </row>
    <row r="1352" spans="1:6" ht="38.25">
      <c r="A1352" s="458" t="s">
        <v>1095</v>
      </c>
      <c r="B1352" s="414" t="s">
        <v>718</v>
      </c>
      <c r="C1352" s="410"/>
      <c r="D1352" s="587"/>
      <c r="E1352" s="477"/>
      <c r="F1352" s="411"/>
    </row>
    <row r="1353" spans="1:6">
      <c r="A1353" s="458"/>
      <c r="B1353" s="414"/>
      <c r="C1353" s="410"/>
      <c r="D1353" s="587"/>
      <c r="E1353" s="477"/>
      <c r="F1353" s="411"/>
    </row>
    <row r="1354" spans="1:6">
      <c r="A1354" s="415"/>
      <c r="B1354" s="416" t="s">
        <v>719</v>
      </c>
      <c r="C1354" s="417" t="s">
        <v>145</v>
      </c>
      <c r="D1354" s="418">
        <v>25</v>
      </c>
      <c r="E1354" s="419"/>
      <c r="F1354" s="420">
        <f>D1354*$E1354</f>
        <v>0</v>
      </c>
    </row>
    <row r="1355" spans="1:6">
      <c r="A1355" s="421"/>
      <c r="B1355" s="422"/>
      <c r="C1355" s="423"/>
      <c r="D1355" s="424"/>
      <c r="E1355" s="425"/>
      <c r="F1355" s="426"/>
    </row>
    <row r="1356" spans="1:6">
      <c r="A1356" s="421"/>
      <c r="B1356" s="422"/>
      <c r="C1356" s="423"/>
      <c r="D1356" s="424"/>
      <c r="E1356" s="425"/>
      <c r="F1356" s="426"/>
    </row>
    <row r="1357" spans="1:6" ht="89.25">
      <c r="A1357" s="458" t="s">
        <v>1096</v>
      </c>
      <c r="B1357" s="414" t="s">
        <v>1345</v>
      </c>
      <c r="C1357" s="410"/>
      <c r="D1357" s="411"/>
      <c r="E1357" s="477"/>
      <c r="F1357" s="411"/>
    </row>
    <row r="1358" spans="1:6">
      <c r="A1358" s="458"/>
      <c r="B1358" s="414"/>
      <c r="C1358" s="410"/>
      <c r="D1358" s="411"/>
      <c r="E1358" s="477"/>
      <c r="F1358" s="411"/>
    </row>
    <row r="1359" spans="1:6">
      <c r="A1359" s="415"/>
      <c r="B1359" s="416" t="s">
        <v>720</v>
      </c>
      <c r="C1359" s="417" t="s">
        <v>145</v>
      </c>
      <c r="D1359" s="418">
        <v>2</v>
      </c>
      <c r="E1359" s="419"/>
      <c r="F1359" s="420">
        <f>D1359*$E1359</f>
        <v>0</v>
      </c>
    </row>
    <row r="1360" spans="1:6">
      <c r="A1360" s="421"/>
      <c r="B1360" s="422"/>
      <c r="C1360" s="423"/>
      <c r="D1360" s="424"/>
      <c r="E1360" s="425"/>
      <c r="F1360" s="426"/>
    </row>
    <row r="1361" spans="1:6">
      <c r="A1361" s="421"/>
      <c r="B1361" s="422"/>
      <c r="C1361" s="423"/>
      <c r="D1361" s="424"/>
      <c r="E1361" s="425"/>
      <c r="F1361" s="426"/>
    </row>
    <row r="1362" spans="1:6" ht="25.5">
      <c r="A1362" s="458" t="s">
        <v>1355</v>
      </c>
      <c r="B1362" s="414" t="s">
        <v>1356</v>
      </c>
      <c r="C1362" s="410"/>
      <c r="D1362" s="411"/>
      <c r="E1362" s="477"/>
      <c r="F1362" s="411"/>
    </row>
    <row r="1363" spans="1:6">
      <c r="A1363" s="458"/>
      <c r="B1363" s="414"/>
      <c r="C1363" s="410"/>
      <c r="D1363" s="411"/>
      <c r="E1363" s="477"/>
      <c r="F1363" s="411"/>
    </row>
    <row r="1364" spans="1:6">
      <c r="A1364" s="415"/>
      <c r="B1364" s="416" t="s">
        <v>1357</v>
      </c>
      <c r="C1364" s="417" t="s">
        <v>1358</v>
      </c>
      <c r="D1364" s="418">
        <v>1</v>
      </c>
      <c r="E1364" s="419"/>
      <c r="F1364" s="420">
        <f>D1364*$E1364</f>
        <v>0</v>
      </c>
    </row>
    <row r="1365" spans="1:6">
      <c r="A1365" s="589"/>
      <c r="B1365" s="422"/>
      <c r="C1365" s="423"/>
      <c r="D1365" s="424"/>
      <c r="E1365" s="425"/>
      <c r="F1365" s="426"/>
    </row>
    <row r="1366" spans="1:6">
      <c r="A1366" s="421"/>
      <c r="B1366" s="422"/>
      <c r="C1366" s="423"/>
      <c r="D1366" s="424"/>
      <c r="E1366" s="425"/>
      <c r="F1366" s="426"/>
    </row>
    <row r="1367" spans="1:6" ht="15.75" thickBot="1">
      <c r="A1367" s="427">
        <v>17</v>
      </c>
      <c r="B1367" s="588" t="s">
        <v>721</v>
      </c>
      <c r="C1367" s="429"/>
      <c r="D1367" s="430"/>
      <c r="E1367" s="431"/>
      <c r="F1367" s="432">
        <f>SUM(F1331:F1366)</f>
        <v>0</v>
      </c>
    </row>
    <row r="1368" spans="1:6">
      <c r="A1368" s="380"/>
      <c r="B1368" s="381"/>
      <c r="C1368" s="382"/>
      <c r="D1368" s="383"/>
      <c r="E1368" s="440"/>
      <c r="F1368" s="440"/>
    </row>
    <row r="1369" spans="1:6">
      <c r="A1369" s="433"/>
      <c r="B1369" s="434"/>
      <c r="C1369" s="435"/>
      <c r="D1369" s="580"/>
      <c r="E1369" s="461"/>
      <c r="F1369" s="433"/>
    </row>
    <row r="1370" spans="1:6">
      <c r="A1370" s="380"/>
      <c r="B1370" s="381"/>
      <c r="C1370" s="382"/>
      <c r="D1370" s="383"/>
      <c r="E1370" s="440"/>
      <c r="F1370" s="440"/>
    </row>
    <row r="1371" spans="1:6" ht="15.75">
      <c r="A1371" s="389" t="s">
        <v>711</v>
      </c>
      <c r="B1371" s="390" t="s">
        <v>819</v>
      </c>
      <c r="C1371" s="582"/>
      <c r="D1371" s="583"/>
      <c r="E1371" s="464"/>
      <c r="F1371" s="464"/>
    </row>
    <row r="1372" spans="1:6">
      <c r="A1372" s="507"/>
      <c r="B1372" s="422"/>
      <c r="C1372" s="423"/>
      <c r="D1372" s="424"/>
      <c r="E1372" s="425"/>
      <c r="F1372" s="426"/>
    </row>
    <row r="1373" spans="1:6">
      <c r="A1373" s="507"/>
      <c r="B1373" s="422"/>
      <c r="C1373" s="423"/>
      <c r="D1373" s="424"/>
      <c r="E1373" s="425"/>
      <c r="F1373" s="426"/>
    </row>
    <row r="1374" spans="1:6" ht="89.25">
      <c r="A1374" s="507"/>
      <c r="B1374" s="422" t="s">
        <v>1184</v>
      </c>
      <c r="C1374" s="423"/>
      <c r="D1374" s="424"/>
      <c r="E1374" s="425"/>
      <c r="F1374" s="426"/>
    </row>
    <row r="1375" spans="1:6">
      <c r="A1375" s="507"/>
      <c r="B1375" s="422"/>
      <c r="C1375" s="423"/>
      <c r="D1375" s="424"/>
      <c r="E1375" s="425"/>
      <c r="F1375" s="426"/>
    </row>
    <row r="1376" spans="1:6">
      <c r="A1376" s="507"/>
      <c r="B1376" s="422"/>
      <c r="C1376" s="423"/>
      <c r="D1376" s="424"/>
      <c r="E1376" s="425"/>
      <c r="F1376" s="426"/>
    </row>
    <row r="1377" spans="1:6" ht="306">
      <c r="A1377" s="458" t="s">
        <v>1097</v>
      </c>
      <c r="B1377" s="409" t="s">
        <v>1214</v>
      </c>
      <c r="C1377" s="410"/>
      <c r="D1377" s="411"/>
      <c r="E1377" s="477"/>
      <c r="F1377" s="411"/>
    </row>
    <row r="1378" spans="1:6">
      <c r="A1378" s="519"/>
      <c r="B1378" s="414"/>
      <c r="C1378" s="410"/>
      <c r="D1378" s="411"/>
      <c r="E1378" s="477"/>
      <c r="F1378" s="411"/>
    </row>
    <row r="1379" spans="1:6">
      <c r="A1379" s="415"/>
      <c r="B1379" s="416" t="s">
        <v>849</v>
      </c>
      <c r="C1379" s="417" t="s">
        <v>145</v>
      </c>
      <c r="D1379" s="418">
        <v>3</v>
      </c>
      <c r="E1379" s="419"/>
      <c r="F1379" s="420">
        <f>D1379*$E1379</f>
        <v>0</v>
      </c>
    </row>
    <row r="1380" spans="1:6">
      <c r="A1380" s="415"/>
      <c r="B1380" s="590"/>
      <c r="C1380" s="444"/>
      <c r="D1380" s="591"/>
      <c r="E1380" s="592"/>
      <c r="F1380" s="593"/>
    </row>
    <row r="1381" spans="1:6">
      <c r="A1381" s="507"/>
      <c r="B1381" s="422"/>
      <c r="C1381" s="423"/>
      <c r="D1381" s="424"/>
      <c r="E1381" s="425"/>
      <c r="F1381" s="426"/>
    </row>
    <row r="1382" spans="1:6" ht="298.89999999999998" customHeight="1">
      <c r="A1382" s="458" t="s">
        <v>1334</v>
      </c>
      <c r="B1382" s="409" t="s">
        <v>1215</v>
      </c>
      <c r="C1382" s="410"/>
      <c r="D1382" s="411"/>
      <c r="E1382" s="477"/>
      <c r="F1382" s="411"/>
    </row>
    <row r="1383" spans="1:6">
      <c r="A1383" s="519"/>
      <c r="B1383" s="414"/>
      <c r="C1383" s="410"/>
      <c r="D1383" s="411"/>
      <c r="E1383" s="477"/>
      <c r="F1383" s="411"/>
    </row>
    <row r="1384" spans="1:6">
      <c r="A1384" s="415"/>
      <c r="B1384" s="416" t="s">
        <v>850</v>
      </c>
      <c r="C1384" s="417" t="s">
        <v>145</v>
      </c>
      <c r="D1384" s="418">
        <v>1</v>
      </c>
      <c r="E1384" s="419"/>
      <c r="F1384" s="420">
        <f>D1384*$E1384</f>
        <v>0</v>
      </c>
    </row>
    <row r="1385" spans="1:6">
      <c r="A1385" s="415"/>
      <c r="B1385" s="590"/>
      <c r="C1385" s="444"/>
      <c r="D1385" s="591"/>
      <c r="E1385" s="592"/>
      <c r="F1385" s="593"/>
    </row>
    <row r="1386" spans="1:6">
      <c r="A1386" s="507"/>
      <c r="B1386" s="422"/>
      <c r="C1386" s="423"/>
      <c r="D1386" s="424"/>
      <c r="E1386" s="425"/>
      <c r="F1386" s="426"/>
    </row>
    <row r="1387" spans="1:6" ht="242.25">
      <c r="A1387" s="458" t="s">
        <v>1098</v>
      </c>
      <c r="B1387" s="594" t="s">
        <v>1225</v>
      </c>
      <c r="C1387" s="410"/>
      <c r="D1387" s="411"/>
      <c r="E1387" s="477"/>
      <c r="F1387" s="411"/>
    </row>
    <row r="1388" spans="1:6">
      <c r="A1388" s="519"/>
      <c r="B1388" s="414"/>
      <c r="C1388" s="410"/>
      <c r="D1388" s="411"/>
      <c r="E1388" s="477"/>
      <c r="F1388" s="411"/>
    </row>
    <row r="1389" spans="1:6">
      <c r="A1389" s="415"/>
      <c r="B1389" s="416" t="s">
        <v>1318</v>
      </c>
      <c r="C1389" s="417" t="s">
        <v>145</v>
      </c>
      <c r="D1389" s="418">
        <v>3</v>
      </c>
      <c r="E1389" s="419"/>
      <c r="F1389" s="420">
        <f>D1389*$E1389</f>
        <v>0</v>
      </c>
    </row>
    <row r="1390" spans="1:6">
      <c r="A1390" s="415"/>
      <c r="B1390" s="590"/>
      <c r="C1390" s="444"/>
      <c r="D1390" s="591"/>
      <c r="E1390" s="592"/>
      <c r="F1390" s="593"/>
    </row>
    <row r="1391" spans="1:6">
      <c r="A1391" s="507"/>
      <c r="B1391" s="422"/>
      <c r="C1391" s="423"/>
      <c r="D1391" s="424"/>
      <c r="E1391" s="425"/>
      <c r="F1391" s="426"/>
    </row>
    <row r="1392" spans="1:6" ht="267.75">
      <c r="A1392" s="458" t="s">
        <v>1099</v>
      </c>
      <c r="B1392" s="409" t="s">
        <v>851</v>
      </c>
      <c r="C1392" s="410"/>
      <c r="D1392" s="411"/>
      <c r="E1392" s="477"/>
      <c r="F1392" s="411"/>
    </row>
    <row r="1393" spans="1:6">
      <c r="A1393" s="519"/>
      <c r="B1393" s="414"/>
      <c r="C1393" s="410"/>
      <c r="D1393" s="411"/>
      <c r="E1393" s="477"/>
      <c r="F1393" s="411"/>
    </row>
    <row r="1394" spans="1:6" ht="25.5">
      <c r="A1394" s="415"/>
      <c r="B1394" s="416" t="s">
        <v>852</v>
      </c>
      <c r="C1394" s="417" t="s">
        <v>145</v>
      </c>
      <c r="D1394" s="418">
        <v>3</v>
      </c>
      <c r="E1394" s="419"/>
      <c r="F1394" s="420">
        <f>D1394*$E1394</f>
        <v>0</v>
      </c>
    </row>
    <row r="1395" spans="1:6">
      <c r="A1395" s="415"/>
      <c r="B1395" s="590"/>
      <c r="C1395" s="444"/>
      <c r="D1395" s="591"/>
      <c r="E1395" s="592"/>
      <c r="F1395" s="593"/>
    </row>
    <row r="1396" spans="1:6">
      <c r="A1396" s="507"/>
      <c r="B1396" s="422"/>
      <c r="C1396" s="423"/>
      <c r="D1396" s="424"/>
      <c r="E1396" s="425"/>
      <c r="F1396" s="426"/>
    </row>
    <row r="1397" spans="1:6" ht="267.75">
      <c r="A1397" s="458" t="s">
        <v>1100</v>
      </c>
      <c r="B1397" s="409" t="s">
        <v>853</v>
      </c>
      <c r="C1397" s="410"/>
      <c r="D1397" s="411"/>
      <c r="E1397" s="477"/>
      <c r="F1397" s="411"/>
    </row>
    <row r="1398" spans="1:6">
      <c r="A1398" s="519"/>
      <c r="B1398" s="414"/>
      <c r="C1398" s="410"/>
      <c r="D1398" s="411"/>
      <c r="E1398" s="477"/>
      <c r="F1398" s="411"/>
    </row>
    <row r="1399" spans="1:6" ht="25.5">
      <c r="A1399" s="415"/>
      <c r="B1399" s="416" t="s">
        <v>854</v>
      </c>
      <c r="C1399" s="417" t="s">
        <v>145</v>
      </c>
      <c r="D1399" s="418">
        <v>3</v>
      </c>
      <c r="E1399" s="419"/>
      <c r="F1399" s="420">
        <f>D1399*$E1399</f>
        <v>0</v>
      </c>
    </row>
    <row r="1400" spans="1:6">
      <c r="A1400" s="415"/>
      <c r="B1400" s="590"/>
      <c r="C1400" s="444"/>
      <c r="D1400" s="591"/>
      <c r="E1400" s="592"/>
      <c r="F1400" s="593"/>
    </row>
    <row r="1401" spans="1:6">
      <c r="A1401" s="507"/>
      <c r="B1401" s="422"/>
      <c r="C1401" s="423"/>
      <c r="D1401" s="424"/>
      <c r="E1401" s="425"/>
      <c r="F1401" s="426"/>
    </row>
    <row r="1402" spans="1:6" ht="344.25">
      <c r="A1402" s="458" t="s">
        <v>1101</v>
      </c>
      <c r="B1402" s="409" t="s">
        <v>1346</v>
      </c>
      <c r="C1402" s="410"/>
      <c r="D1402" s="411"/>
      <c r="E1402" s="477"/>
      <c r="F1402" s="411"/>
    </row>
    <row r="1403" spans="1:6">
      <c r="A1403" s="519"/>
      <c r="B1403" s="414"/>
      <c r="C1403" s="410"/>
      <c r="D1403" s="411"/>
      <c r="E1403" s="477"/>
      <c r="F1403" s="411"/>
    </row>
    <row r="1404" spans="1:6" ht="25.5">
      <c r="A1404" s="415"/>
      <c r="B1404" s="416" t="s">
        <v>1305</v>
      </c>
      <c r="C1404" s="417" t="s">
        <v>145</v>
      </c>
      <c r="D1404" s="418">
        <v>1</v>
      </c>
      <c r="E1404" s="419"/>
      <c r="F1404" s="420">
        <f>D1404*$E1404</f>
        <v>0</v>
      </c>
    </row>
    <row r="1405" spans="1:6">
      <c r="A1405" s="415"/>
      <c r="B1405" s="590"/>
      <c r="C1405" s="444"/>
      <c r="D1405" s="591"/>
      <c r="E1405" s="592"/>
      <c r="F1405" s="593"/>
    </row>
    <row r="1406" spans="1:6">
      <c r="A1406" s="507"/>
      <c r="B1406" s="422"/>
      <c r="C1406" s="423"/>
      <c r="D1406" s="424"/>
      <c r="E1406" s="425"/>
      <c r="F1406" s="426"/>
    </row>
    <row r="1407" spans="1:6" ht="281.25" customHeight="1">
      <c r="A1407" s="458" t="s">
        <v>1335</v>
      </c>
      <c r="B1407" s="409" t="s">
        <v>1336</v>
      </c>
      <c r="C1407" s="410"/>
      <c r="D1407" s="411"/>
      <c r="E1407" s="477"/>
      <c r="F1407" s="411"/>
    </row>
    <row r="1408" spans="1:6">
      <c r="A1408" s="519"/>
      <c r="B1408" s="414"/>
      <c r="C1408" s="410"/>
      <c r="D1408" s="411"/>
      <c r="E1408" s="477"/>
      <c r="F1408" s="411"/>
    </row>
    <row r="1409" spans="1:6" ht="25.5">
      <c r="A1409" s="415"/>
      <c r="B1409" s="416" t="s">
        <v>1333</v>
      </c>
      <c r="C1409" s="417" t="s">
        <v>145</v>
      </c>
      <c r="D1409" s="418">
        <v>1</v>
      </c>
      <c r="E1409" s="419"/>
      <c r="F1409" s="420">
        <f>D1409*$E1409</f>
        <v>0</v>
      </c>
    </row>
    <row r="1410" spans="1:6">
      <c r="A1410" s="415"/>
      <c r="B1410" s="590"/>
      <c r="C1410" s="444"/>
      <c r="D1410" s="591"/>
      <c r="E1410" s="592"/>
      <c r="F1410" s="593"/>
    </row>
    <row r="1411" spans="1:6">
      <c r="A1411" s="507"/>
      <c r="B1411" s="422"/>
      <c r="C1411" s="423"/>
      <c r="D1411" s="424"/>
      <c r="E1411" s="425"/>
      <c r="F1411" s="426"/>
    </row>
    <row r="1412" spans="1:6" ht="280.5">
      <c r="A1412" s="458" t="s">
        <v>1102</v>
      </c>
      <c r="B1412" s="409" t="s">
        <v>855</v>
      </c>
      <c r="C1412" s="410"/>
      <c r="D1412" s="411"/>
      <c r="E1412" s="477"/>
      <c r="F1412" s="411"/>
    </row>
    <row r="1413" spans="1:6">
      <c r="A1413" s="519"/>
      <c r="B1413" s="414"/>
      <c r="C1413" s="410"/>
      <c r="D1413" s="411"/>
      <c r="E1413" s="477"/>
      <c r="F1413" s="411"/>
    </row>
    <row r="1414" spans="1:6">
      <c r="A1414" s="415"/>
      <c r="B1414" s="416" t="s">
        <v>786</v>
      </c>
      <c r="C1414" s="417" t="s">
        <v>145</v>
      </c>
      <c r="D1414" s="418">
        <v>1</v>
      </c>
      <c r="E1414" s="419"/>
      <c r="F1414" s="420">
        <f>D1414*$E1414</f>
        <v>0</v>
      </c>
    </row>
    <row r="1415" spans="1:6">
      <c r="A1415" s="507"/>
      <c r="B1415" s="422"/>
      <c r="C1415" s="423"/>
      <c r="D1415" s="424"/>
      <c r="E1415" s="425"/>
      <c r="F1415" s="426"/>
    </row>
    <row r="1416" spans="1:6">
      <c r="A1416" s="507"/>
      <c r="B1416" s="422"/>
      <c r="C1416" s="423"/>
      <c r="D1416" s="424"/>
      <c r="E1416" s="425"/>
      <c r="F1416" s="426"/>
    </row>
    <row r="1417" spans="1:6" ht="280.5">
      <c r="A1417" s="458" t="s">
        <v>1103</v>
      </c>
      <c r="B1417" s="414" t="s">
        <v>1260</v>
      </c>
      <c r="C1417" s="410"/>
      <c r="D1417" s="411"/>
      <c r="E1417" s="412"/>
      <c r="F1417" s="411"/>
    </row>
    <row r="1418" spans="1:6">
      <c r="A1418" s="408"/>
      <c r="B1418" s="414"/>
      <c r="C1418" s="410"/>
      <c r="D1418" s="411"/>
      <c r="E1418" s="412"/>
      <c r="F1418" s="411"/>
    </row>
    <row r="1419" spans="1:6">
      <c r="A1419" s="487"/>
      <c r="B1419" s="416" t="s">
        <v>1319</v>
      </c>
      <c r="C1419" s="417" t="s">
        <v>139</v>
      </c>
      <c r="D1419" s="418">
        <v>23.9</v>
      </c>
      <c r="E1419" s="419"/>
      <c r="F1419" s="420">
        <f>D1419*$E1419</f>
        <v>0</v>
      </c>
    </row>
    <row r="1420" spans="1:6">
      <c r="A1420" s="553"/>
      <c r="B1420" s="554"/>
      <c r="C1420" s="555"/>
      <c r="D1420" s="556"/>
      <c r="E1420" s="557"/>
      <c r="F1420" s="440"/>
    </row>
    <row r="1421" spans="1:6">
      <c r="A1421" s="553"/>
      <c r="B1421" s="554"/>
      <c r="C1421" s="555"/>
      <c r="D1421" s="556"/>
      <c r="E1421" s="557"/>
      <c r="F1421" s="440"/>
    </row>
    <row r="1422" spans="1:6" ht="280.5">
      <c r="A1422" s="458" t="s">
        <v>1104</v>
      </c>
      <c r="B1422" s="414" t="s">
        <v>1276</v>
      </c>
      <c r="C1422" s="410"/>
      <c r="D1422" s="411"/>
      <c r="E1422" s="412"/>
      <c r="F1422" s="411"/>
    </row>
    <row r="1423" spans="1:6">
      <c r="A1423" s="569"/>
      <c r="B1423" s="554"/>
      <c r="C1423" s="555"/>
      <c r="D1423" s="556"/>
      <c r="E1423" s="557"/>
      <c r="F1423" s="440"/>
    </row>
    <row r="1424" spans="1:6">
      <c r="A1424" s="457"/>
      <c r="B1424" s="416" t="s">
        <v>822</v>
      </c>
      <c r="C1424" s="417" t="s">
        <v>188</v>
      </c>
      <c r="D1424" s="418">
        <v>32</v>
      </c>
      <c r="E1424" s="419"/>
      <c r="F1424" s="420">
        <f>D1424*$E1424</f>
        <v>0</v>
      </c>
    </row>
    <row r="1425" spans="1:6">
      <c r="A1425" s="569"/>
      <c r="B1425" s="554"/>
      <c r="C1425" s="555"/>
      <c r="D1425" s="556"/>
      <c r="E1425" s="557"/>
      <c r="F1425" s="440"/>
    </row>
    <row r="1426" spans="1:6">
      <c r="A1426" s="569"/>
      <c r="B1426" s="554"/>
      <c r="C1426" s="555"/>
      <c r="D1426" s="556"/>
      <c r="E1426" s="557"/>
      <c r="F1426" s="440"/>
    </row>
    <row r="1427" spans="1:6" ht="255">
      <c r="A1427" s="458" t="s">
        <v>1222</v>
      </c>
      <c r="B1427" s="414" t="s">
        <v>1221</v>
      </c>
      <c r="C1427" s="410"/>
      <c r="D1427" s="411"/>
      <c r="E1427" s="412"/>
      <c r="F1427" s="411"/>
    </row>
    <row r="1428" spans="1:6">
      <c r="A1428" s="408"/>
      <c r="B1428" s="414"/>
      <c r="C1428" s="410"/>
      <c r="D1428" s="411"/>
      <c r="E1428" s="412"/>
      <c r="F1428" s="411"/>
    </row>
    <row r="1429" spans="1:6">
      <c r="A1429" s="487"/>
      <c r="B1429" s="416" t="s">
        <v>651</v>
      </c>
      <c r="C1429" s="417" t="s">
        <v>139</v>
      </c>
      <c r="D1429" s="418">
        <v>60.2</v>
      </c>
      <c r="E1429" s="419"/>
      <c r="F1429" s="420">
        <f>D1429*$E1429</f>
        <v>0</v>
      </c>
    </row>
    <row r="1430" spans="1:6">
      <c r="A1430" s="553"/>
      <c r="B1430" s="554"/>
      <c r="C1430" s="555"/>
      <c r="D1430" s="556"/>
      <c r="E1430" s="557"/>
      <c r="F1430" s="440"/>
    </row>
    <row r="1431" spans="1:6">
      <c r="A1431" s="553"/>
      <c r="B1431" s="554"/>
      <c r="C1431" s="555"/>
      <c r="D1431" s="556"/>
      <c r="E1431" s="557"/>
      <c r="F1431" s="440"/>
    </row>
    <row r="1432" spans="1:6" ht="101.45" customHeight="1">
      <c r="A1432" s="458" t="s">
        <v>1223</v>
      </c>
      <c r="B1432" s="414" t="s">
        <v>1224</v>
      </c>
      <c r="C1432" s="410"/>
      <c r="D1432" s="411"/>
      <c r="E1432" s="412"/>
      <c r="F1432" s="411"/>
    </row>
    <row r="1433" spans="1:6">
      <c r="A1433" s="569"/>
      <c r="B1433" s="554"/>
      <c r="C1433" s="555"/>
      <c r="D1433" s="556"/>
      <c r="E1433" s="557"/>
      <c r="F1433" s="440"/>
    </row>
    <row r="1434" spans="1:6">
      <c r="A1434" s="457"/>
      <c r="B1434" s="416" t="s">
        <v>1220</v>
      </c>
      <c r="C1434" s="417" t="s">
        <v>188</v>
      </c>
      <c r="D1434" s="418">
        <v>24.000000000000004</v>
      </c>
      <c r="E1434" s="419"/>
      <c r="F1434" s="420">
        <f>D1434*$E1434</f>
        <v>0</v>
      </c>
    </row>
    <row r="1435" spans="1:6">
      <c r="A1435" s="569"/>
      <c r="B1435" s="554"/>
      <c r="C1435" s="555"/>
      <c r="D1435" s="556"/>
      <c r="E1435" s="557"/>
      <c r="F1435" s="440"/>
    </row>
    <row r="1436" spans="1:6">
      <c r="A1436" s="569"/>
      <c r="B1436" s="554"/>
      <c r="C1436" s="555"/>
      <c r="D1436" s="556"/>
      <c r="E1436" s="557"/>
      <c r="F1436" s="440"/>
    </row>
    <row r="1437" spans="1:6" ht="114.75">
      <c r="A1437" s="458" t="s">
        <v>1261</v>
      </c>
      <c r="B1437" s="414" t="s">
        <v>824</v>
      </c>
      <c r="C1437" s="410"/>
      <c r="D1437" s="411"/>
      <c r="E1437" s="412"/>
      <c r="F1437" s="411"/>
    </row>
    <row r="1438" spans="1:6">
      <c r="A1438" s="408"/>
      <c r="B1438" s="414"/>
      <c r="C1438" s="410"/>
      <c r="D1438" s="411"/>
      <c r="E1438" s="412"/>
      <c r="F1438" s="411"/>
    </row>
    <row r="1439" spans="1:6">
      <c r="A1439" s="487"/>
      <c r="B1439" s="416" t="s">
        <v>1189</v>
      </c>
      <c r="C1439" s="417" t="s">
        <v>139</v>
      </c>
      <c r="D1439" s="418">
        <v>65</v>
      </c>
      <c r="E1439" s="419"/>
      <c r="F1439" s="420">
        <f>D1439*$E1439</f>
        <v>0</v>
      </c>
    </row>
    <row r="1440" spans="1:6">
      <c r="A1440" s="421"/>
      <c r="B1440" s="422"/>
      <c r="C1440" s="423"/>
      <c r="D1440" s="424"/>
      <c r="E1440" s="425"/>
      <c r="F1440" s="426"/>
    </row>
    <row r="1441" spans="1:6">
      <c r="A1441" s="421"/>
      <c r="B1441" s="422"/>
      <c r="C1441" s="423"/>
      <c r="D1441" s="424"/>
      <c r="E1441" s="425"/>
      <c r="F1441" s="426"/>
    </row>
    <row r="1442" spans="1:6" ht="114.75">
      <c r="A1442" s="458" t="s">
        <v>1262</v>
      </c>
      <c r="B1442" s="414" t="s">
        <v>825</v>
      </c>
      <c r="C1442" s="410"/>
      <c r="D1442" s="411"/>
      <c r="E1442" s="412"/>
      <c r="F1442" s="411"/>
    </row>
    <row r="1443" spans="1:6">
      <c r="A1443" s="408"/>
      <c r="B1443" s="414"/>
      <c r="C1443" s="410"/>
      <c r="D1443" s="411"/>
      <c r="E1443" s="412"/>
      <c r="F1443" s="411"/>
    </row>
    <row r="1444" spans="1:6">
      <c r="A1444" s="487"/>
      <c r="B1444" s="416" t="s">
        <v>1189</v>
      </c>
      <c r="C1444" s="417" t="s">
        <v>139</v>
      </c>
      <c r="D1444" s="418">
        <v>186</v>
      </c>
      <c r="E1444" s="419"/>
      <c r="F1444" s="420">
        <f>D1444*$E1444</f>
        <v>0</v>
      </c>
    </row>
    <row r="1445" spans="1:6">
      <c r="A1445" s="421"/>
      <c r="B1445" s="422"/>
      <c r="C1445" s="423"/>
      <c r="D1445" s="424"/>
      <c r="E1445" s="425"/>
      <c r="F1445" s="426"/>
    </row>
    <row r="1446" spans="1:6">
      <c r="A1446" s="421"/>
      <c r="B1446" s="422"/>
      <c r="C1446" s="423"/>
      <c r="D1446" s="424"/>
      <c r="E1446" s="425"/>
      <c r="F1446" s="426"/>
    </row>
    <row r="1447" spans="1:6" ht="76.5">
      <c r="A1447" s="458" t="s">
        <v>1263</v>
      </c>
      <c r="B1447" s="414" t="s">
        <v>1132</v>
      </c>
      <c r="C1447" s="410"/>
      <c r="D1447" s="411"/>
      <c r="E1447" s="412"/>
      <c r="F1447" s="411"/>
    </row>
    <row r="1448" spans="1:6">
      <c r="A1448" s="408"/>
      <c r="B1448" s="414"/>
      <c r="C1448" s="410"/>
      <c r="D1448" s="411"/>
      <c r="E1448" s="412"/>
      <c r="F1448" s="411"/>
    </row>
    <row r="1449" spans="1:6">
      <c r="A1449" s="487"/>
      <c r="B1449" s="416" t="s">
        <v>693</v>
      </c>
      <c r="C1449" s="417" t="s">
        <v>188</v>
      </c>
      <c r="D1449" s="418">
        <v>150</v>
      </c>
      <c r="E1449" s="419"/>
      <c r="F1449" s="420">
        <f>D1449*$E1449</f>
        <v>0</v>
      </c>
    </row>
    <row r="1450" spans="1:6">
      <c r="A1450" s="421"/>
      <c r="B1450" s="422"/>
      <c r="C1450" s="423"/>
      <c r="D1450" s="424"/>
      <c r="E1450" s="425"/>
      <c r="F1450" s="426"/>
    </row>
    <row r="1451" spans="1:6">
      <c r="A1451" s="421"/>
      <c r="B1451" s="422"/>
      <c r="C1451" s="423"/>
      <c r="D1451" s="424"/>
      <c r="E1451" s="425"/>
      <c r="F1451" s="426"/>
    </row>
    <row r="1452" spans="1:6" ht="89.25">
      <c r="A1452" s="458" t="s">
        <v>1264</v>
      </c>
      <c r="B1452" s="414" t="s">
        <v>1131</v>
      </c>
      <c r="C1452" s="410"/>
      <c r="D1452" s="411"/>
      <c r="E1452" s="412"/>
      <c r="F1452" s="411"/>
    </row>
    <row r="1453" spans="1:6">
      <c r="A1453" s="408"/>
      <c r="B1453" s="414"/>
      <c r="C1453" s="410"/>
      <c r="D1453" s="411"/>
      <c r="E1453" s="412"/>
      <c r="F1453" s="411"/>
    </row>
    <row r="1454" spans="1:6">
      <c r="A1454" s="487"/>
      <c r="B1454" s="416" t="s">
        <v>695</v>
      </c>
      <c r="C1454" s="417" t="s">
        <v>188</v>
      </c>
      <c r="D1454" s="418">
        <v>112</v>
      </c>
      <c r="E1454" s="419"/>
      <c r="F1454" s="420">
        <f>D1454*$E1454</f>
        <v>0</v>
      </c>
    </row>
    <row r="1455" spans="1:6">
      <c r="A1455" s="421"/>
      <c r="B1455" s="422"/>
      <c r="C1455" s="423"/>
      <c r="D1455" s="424"/>
      <c r="E1455" s="425"/>
      <c r="F1455" s="426"/>
    </row>
    <row r="1456" spans="1:6">
      <c r="A1456" s="421"/>
      <c r="B1456" s="422"/>
      <c r="C1456" s="423"/>
      <c r="D1456" s="424"/>
      <c r="E1456" s="425"/>
      <c r="F1456" s="426"/>
    </row>
    <row r="1457" spans="1:6" ht="191.25">
      <c r="A1457" s="458" t="s">
        <v>1265</v>
      </c>
      <c r="B1457" s="414" t="s">
        <v>653</v>
      </c>
      <c r="C1457" s="410"/>
      <c r="D1457" s="411"/>
      <c r="E1457" s="412"/>
      <c r="F1457" s="411"/>
    </row>
    <row r="1458" spans="1:6" ht="89.25">
      <c r="A1458" s="568"/>
      <c r="B1458" s="414" t="s">
        <v>1133</v>
      </c>
      <c r="C1458" s="410"/>
      <c r="D1458" s="411"/>
      <c r="E1458" s="412"/>
      <c r="F1458" s="411"/>
    </row>
    <row r="1459" spans="1:6">
      <c r="A1459" s="568"/>
      <c r="B1459" s="414"/>
      <c r="C1459" s="410"/>
      <c r="D1459" s="411"/>
      <c r="E1459" s="412"/>
      <c r="F1459" s="411"/>
    </row>
    <row r="1460" spans="1:6">
      <c r="A1460" s="457"/>
      <c r="B1460" s="416" t="s">
        <v>764</v>
      </c>
      <c r="C1460" s="417" t="s">
        <v>188</v>
      </c>
      <c r="D1460" s="418">
        <v>36</v>
      </c>
      <c r="E1460" s="419"/>
      <c r="F1460" s="420">
        <f>D1460*$E1460</f>
        <v>0</v>
      </c>
    </row>
    <row r="1461" spans="1:6">
      <c r="A1461" s="569"/>
      <c r="B1461" s="554"/>
      <c r="C1461" s="555"/>
      <c r="D1461" s="556"/>
      <c r="E1461" s="557"/>
      <c r="F1461" s="440"/>
    </row>
    <row r="1462" spans="1:6">
      <c r="A1462" s="569"/>
      <c r="B1462" s="554"/>
      <c r="C1462" s="555"/>
      <c r="D1462" s="556"/>
      <c r="E1462" s="557"/>
      <c r="F1462" s="440"/>
    </row>
    <row r="1463" spans="1:6" ht="38.25">
      <c r="A1463" s="458" t="s">
        <v>1266</v>
      </c>
      <c r="B1463" s="414" t="s">
        <v>655</v>
      </c>
      <c r="C1463" s="410"/>
      <c r="D1463" s="411"/>
      <c r="E1463" s="412"/>
      <c r="F1463" s="411"/>
    </row>
    <row r="1464" spans="1:6">
      <c r="A1464" s="568"/>
      <c r="B1464" s="414"/>
      <c r="C1464" s="410"/>
      <c r="D1464" s="411"/>
      <c r="E1464" s="412"/>
      <c r="F1464" s="411"/>
    </row>
    <row r="1465" spans="1:6">
      <c r="A1465" s="457"/>
      <c r="B1465" s="416" t="s">
        <v>765</v>
      </c>
      <c r="C1465" s="417" t="s">
        <v>145</v>
      </c>
      <c r="D1465" s="418">
        <v>42</v>
      </c>
      <c r="E1465" s="419"/>
      <c r="F1465" s="420">
        <f>D1465*$E1465</f>
        <v>0</v>
      </c>
    </row>
    <row r="1466" spans="1:6">
      <c r="A1466" s="569"/>
      <c r="B1466" s="554"/>
      <c r="C1466" s="555"/>
      <c r="D1466" s="556"/>
      <c r="E1466" s="557"/>
      <c r="F1466" s="440"/>
    </row>
    <row r="1467" spans="1:6">
      <c r="A1467" s="569"/>
      <c r="B1467" s="554"/>
      <c r="C1467" s="555"/>
      <c r="D1467" s="556"/>
      <c r="E1467" s="557"/>
      <c r="F1467" s="440"/>
    </row>
    <row r="1468" spans="1:6" ht="38.25">
      <c r="A1468" s="458" t="s">
        <v>1267</v>
      </c>
      <c r="B1468" s="414" t="s">
        <v>656</v>
      </c>
      <c r="C1468" s="410"/>
      <c r="D1468" s="411"/>
      <c r="E1468" s="412"/>
      <c r="F1468" s="411"/>
    </row>
    <row r="1469" spans="1:6">
      <c r="A1469" s="568"/>
      <c r="B1469" s="414"/>
      <c r="C1469" s="410"/>
      <c r="D1469" s="411"/>
      <c r="E1469" s="412"/>
      <c r="F1469" s="411"/>
    </row>
    <row r="1470" spans="1:6">
      <c r="A1470" s="457"/>
      <c r="B1470" s="416" t="s">
        <v>766</v>
      </c>
      <c r="C1470" s="417" t="s">
        <v>145</v>
      </c>
      <c r="D1470" s="418">
        <v>32</v>
      </c>
      <c r="E1470" s="419"/>
      <c r="F1470" s="420">
        <f>D1470*$E1470</f>
        <v>0</v>
      </c>
    </row>
    <row r="1471" spans="1:6">
      <c r="A1471" s="569"/>
      <c r="B1471" s="554"/>
      <c r="C1471" s="555"/>
      <c r="D1471" s="556"/>
      <c r="E1471" s="557"/>
      <c r="F1471" s="440"/>
    </row>
    <row r="1472" spans="1:6">
      <c r="A1472" s="569"/>
      <c r="B1472" s="554"/>
      <c r="C1472" s="555"/>
      <c r="D1472" s="556"/>
      <c r="E1472" s="557"/>
      <c r="F1472" s="440"/>
    </row>
    <row r="1473" spans="1:6" ht="229.5">
      <c r="A1473" s="458" t="s">
        <v>1268</v>
      </c>
      <c r="B1473" s="414" t="s">
        <v>1134</v>
      </c>
      <c r="C1473" s="410"/>
      <c r="D1473" s="411"/>
      <c r="E1473" s="412"/>
      <c r="F1473" s="411"/>
    </row>
    <row r="1474" spans="1:6">
      <c r="A1474" s="568"/>
      <c r="B1474" s="414"/>
      <c r="C1474" s="410"/>
      <c r="D1474" s="411"/>
      <c r="E1474" s="412"/>
      <c r="F1474" s="411"/>
    </row>
    <row r="1475" spans="1:6" ht="16.5">
      <c r="A1475" s="457"/>
      <c r="B1475" s="416" t="s">
        <v>1191</v>
      </c>
      <c r="C1475" s="417" t="s">
        <v>145</v>
      </c>
      <c r="D1475" s="418">
        <v>42</v>
      </c>
      <c r="E1475" s="419"/>
      <c r="F1475" s="420">
        <f>D1475*$E1475</f>
        <v>0</v>
      </c>
    </row>
    <row r="1476" spans="1:6">
      <c r="A1476" s="569"/>
      <c r="B1476" s="554"/>
      <c r="C1476" s="555"/>
      <c r="D1476" s="556"/>
      <c r="E1476" s="557"/>
      <c r="F1476" s="440"/>
    </row>
    <row r="1477" spans="1:6">
      <c r="A1477" s="569"/>
      <c r="B1477" s="554"/>
      <c r="C1477" s="555"/>
      <c r="D1477" s="556"/>
      <c r="E1477" s="557"/>
      <c r="F1477" s="440"/>
    </row>
    <row r="1478" spans="1:6" ht="216.75">
      <c r="A1478" s="458" t="s">
        <v>1269</v>
      </c>
      <c r="B1478" s="414" t="s">
        <v>1135</v>
      </c>
      <c r="C1478" s="410"/>
      <c r="D1478" s="411"/>
      <c r="E1478" s="412"/>
      <c r="F1478" s="411"/>
    </row>
    <row r="1479" spans="1:6">
      <c r="A1479" s="568"/>
      <c r="B1479" s="414"/>
      <c r="C1479" s="410"/>
      <c r="D1479" s="411"/>
      <c r="E1479" s="412"/>
      <c r="F1479" s="411"/>
    </row>
    <row r="1480" spans="1:6" ht="16.5">
      <c r="A1480" s="457"/>
      <c r="B1480" s="416" t="s">
        <v>1190</v>
      </c>
      <c r="C1480" s="417" t="s">
        <v>145</v>
      </c>
      <c r="D1480" s="418">
        <v>42</v>
      </c>
      <c r="E1480" s="419"/>
      <c r="F1480" s="420">
        <f>D1480*$E1480</f>
        <v>0</v>
      </c>
    </row>
    <row r="1481" spans="1:6">
      <c r="A1481" s="569"/>
      <c r="B1481" s="554"/>
      <c r="C1481" s="555"/>
      <c r="D1481" s="556"/>
      <c r="E1481" s="557"/>
      <c r="F1481" s="440"/>
    </row>
    <row r="1482" spans="1:6">
      <c r="A1482" s="569"/>
      <c r="B1482" s="554"/>
      <c r="C1482" s="555"/>
      <c r="D1482" s="556"/>
      <c r="E1482" s="557"/>
      <c r="F1482" s="440"/>
    </row>
    <row r="1483" spans="1:6" ht="89.25">
      <c r="A1483" s="458" t="s">
        <v>1270</v>
      </c>
      <c r="B1483" s="414" t="s">
        <v>1327</v>
      </c>
      <c r="C1483" s="410"/>
      <c r="D1483" s="411"/>
      <c r="E1483" s="412"/>
      <c r="F1483" s="411"/>
    </row>
    <row r="1484" spans="1:6">
      <c r="A1484" s="568"/>
      <c r="B1484" s="414"/>
      <c r="C1484" s="410"/>
      <c r="D1484" s="411"/>
      <c r="E1484" s="412"/>
      <c r="F1484" s="411"/>
    </row>
    <row r="1485" spans="1:6">
      <c r="A1485" s="457"/>
      <c r="B1485" s="416" t="s">
        <v>769</v>
      </c>
      <c r="C1485" s="417" t="s">
        <v>145</v>
      </c>
      <c r="D1485" s="418">
        <v>32</v>
      </c>
      <c r="E1485" s="419"/>
      <c r="F1485" s="420">
        <f>D1485*$E1485</f>
        <v>0</v>
      </c>
    </row>
    <row r="1486" spans="1:6">
      <c r="A1486" s="507"/>
      <c r="B1486" s="422"/>
      <c r="C1486" s="423"/>
      <c r="D1486" s="424"/>
      <c r="E1486" s="425"/>
      <c r="F1486" s="426"/>
    </row>
    <row r="1487" spans="1:6">
      <c r="A1487" s="507"/>
      <c r="B1487" s="422"/>
      <c r="C1487" s="423"/>
      <c r="D1487" s="424"/>
      <c r="E1487" s="425"/>
      <c r="F1487" s="426"/>
    </row>
    <row r="1488" spans="1:6" ht="102">
      <c r="A1488" s="458" t="s">
        <v>1271</v>
      </c>
      <c r="B1488" s="414" t="s">
        <v>1136</v>
      </c>
      <c r="C1488" s="410"/>
      <c r="D1488" s="411"/>
      <c r="E1488" s="412"/>
      <c r="F1488" s="411"/>
    </row>
    <row r="1489" spans="1:6">
      <c r="A1489" s="507"/>
      <c r="B1489" s="414" t="s">
        <v>628</v>
      </c>
      <c r="C1489" s="410"/>
      <c r="D1489" s="411"/>
      <c r="E1489" s="412"/>
      <c r="F1489" s="411"/>
    </row>
    <row r="1490" spans="1:6">
      <c r="A1490" s="507"/>
      <c r="B1490" s="414"/>
      <c r="C1490" s="410"/>
      <c r="D1490" s="411"/>
      <c r="E1490" s="412"/>
      <c r="F1490" s="411"/>
    </row>
    <row r="1491" spans="1:6">
      <c r="A1491" s="457"/>
      <c r="B1491" s="416" t="s">
        <v>629</v>
      </c>
      <c r="C1491" s="417" t="s">
        <v>188</v>
      </c>
      <c r="D1491" s="418">
        <v>100</v>
      </c>
      <c r="E1491" s="419"/>
      <c r="F1491" s="420">
        <f>D1491*$E1491</f>
        <v>0</v>
      </c>
    </row>
    <row r="1492" spans="1:6">
      <c r="A1492" s="421"/>
      <c r="B1492" s="422"/>
      <c r="C1492" s="410"/>
      <c r="D1492" s="489"/>
      <c r="E1492" s="558"/>
      <c r="F1492" s="491"/>
    </row>
    <row r="1493" spans="1:6">
      <c r="A1493" s="421"/>
      <c r="B1493" s="422"/>
      <c r="C1493" s="410"/>
      <c r="D1493" s="489"/>
      <c r="E1493" s="490"/>
      <c r="F1493" s="491"/>
    </row>
    <row r="1494" spans="1:6" ht="51">
      <c r="A1494" s="458" t="s">
        <v>1272</v>
      </c>
      <c r="B1494" s="414" t="s">
        <v>630</v>
      </c>
      <c r="C1494" s="410"/>
      <c r="D1494" s="411"/>
      <c r="E1494" s="477"/>
      <c r="F1494" s="411"/>
    </row>
    <row r="1495" spans="1:6">
      <c r="A1495" s="507"/>
      <c r="B1495" s="414" t="s">
        <v>628</v>
      </c>
      <c r="C1495" s="410"/>
      <c r="D1495" s="411"/>
      <c r="E1495" s="477"/>
      <c r="F1495" s="411"/>
    </row>
    <row r="1496" spans="1:6">
      <c r="A1496" s="559"/>
      <c r="B1496" s="422"/>
      <c r="C1496" s="410"/>
      <c r="D1496" s="489"/>
      <c r="E1496" s="490"/>
      <c r="F1496" s="491"/>
    </row>
    <row r="1497" spans="1:6">
      <c r="A1497" s="457"/>
      <c r="B1497" s="416" t="s">
        <v>631</v>
      </c>
      <c r="C1497" s="417" t="s">
        <v>188</v>
      </c>
      <c r="D1497" s="418">
        <v>100</v>
      </c>
      <c r="E1497" s="419"/>
      <c r="F1497" s="420">
        <f>D1497*$E1497</f>
        <v>0</v>
      </c>
    </row>
    <row r="1498" spans="1:6">
      <c r="A1498" s="553"/>
      <c r="B1498" s="554"/>
      <c r="C1498" s="555"/>
      <c r="D1498" s="556"/>
      <c r="E1498" s="440"/>
      <c r="F1498" s="440"/>
    </row>
    <row r="1499" spans="1:6">
      <c r="A1499" s="553"/>
      <c r="B1499" s="554"/>
      <c r="C1499" s="555"/>
      <c r="D1499" s="556"/>
      <c r="E1499" s="440"/>
      <c r="F1499" s="440"/>
    </row>
    <row r="1500" spans="1:6" ht="63.75">
      <c r="A1500" s="458" t="s">
        <v>1273</v>
      </c>
      <c r="B1500" s="414" t="s">
        <v>1106</v>
      </c>
      <c r="C1500" s="410"/>
      <c r="D1500" s="411"/>
      <c r="E1500" s="477"/>
      <c r="F1500" s="411"/>
    </row>
    <row r="1501" spans="1:6" ht="38.25">
      <c r="A1501" s="507"/>
      <c r="B1501" s="414" t="s">
        <v>1137</v>
      </c>
      <c r="C1501" s="410"/>
      <c r="D1501" s="411"/>
      <c r="E1501" s="477"/>
      <c r="F1501" s="411"/>
    </row>
    <row r="1502" spans="1:6">
      <c r="A1502" s="507"/>
      <c r="B1502" s="414" t="s">
        <v>1105</v>
      </c>
      <c r="C1502" s="410"/>
      <c r="D1502" s="411"/>
      <c r="E1502" s="477"/>
      <c r="F1502" s="411"/>
    </row>
    <row r="1503" spans="1:6">
      <c r="A1503" s="457"/>
      <c r="B1503" s="416" t="s">
        <v>1107</v>
      </c>
      <c r="C1503" s="417" t="s">
        <v>773</v>
      </c>
      <c r="D1503" s="418">
        <v>1</v>
      </c>
      <c r="E1503" s="419"/>
      <c r="F1503" s="420">
        <f>D1503*$E1503</f>
        <v>0</v>
      </c>
    </row>
    <row r="1504" spans="1:6">
      <c r="A1504" s="457"/>
      <c r="B1504" s="416" t="s">
        <v>1108</v>
      </c>
      <c r="C1504" s="417" t="s">
        <v>773</v>
      </c>
      <c r="D1504" s="418">
        <v>1</v>
      </c>
      <c r="E1504" s="419"/>
      <c r="F1504" s="420">
        <f>D1504*$E1504</f>
        <v>0</v>
      </c>
    </row>
    <row r="1505" spans="1:6">
      <c r="A1505" s="553"/>
      <c r="B1505" s="554"/>
      <c r="C1505" s="555"/>
      <c r="D1505" s="556"/>
      <c r="E1505" s="440"/>
      <c r="F1505" s="440"/>
    </row>
    <row r="1506" spans="1:6">
      <c r="A1506" s="553"/>
      <c r="B1506" s="554"/>
      <c r="C1506" s="555"/>
      <c r="D1506" s="556"/>
      <c r="E1506" s="440"/>
      <c r="F1506" s="440"/>
    </row>
    <row r="1507" spans="1:6" ht="89.25">
      <c r="A1507" s="458" t="s">
        <v>1274</v>
      </c>
      <c r="B1507" s="409" t="s">
        <v>1119</v>
      </c>
      <c r="C1507" s="410"/>
      <c r="D1507" s="411"/>
      <c r="E1507" s="412"/>
      <c r="F1507" s="411"/>
    </row>
    <row r="1508" spans="1:6">
      <c r="A1508" s="413"/>
      <c r="B1508" s="414"/>
      <c r="C1508" s="410"/>
      <c r="D1508" s="411"/>
      <c r="E1508" s="412"/>
      <c r="F1508" s="411"/>
    </row>
    <row r="1509" spans="1:6">
      <c r="A1509" s="415"/>
      <c r="B1509" s="416" t="s">
        <v>781</v>
      </c>
      <c r="C1509" s="417" t="s">
        <v>120</v>
      </c>
      <c r="D1509" s="418">
        <v>7</v>
      </c>
      <c r="E1509" s="419"/>
      <c r="F1509" s="420">
        <f>D1509*$E1509</f>
        <v>0</v>
      </c>
    </row>
    <row r="1510" spans="1:6">
      <c r="A1510" s="421"/>
      <c r="B1510" s="422"/>
      <c r="C1510" s="423"/>
      <c r="D1510" s="424"/>
      <c r="E1510" s="425"/>
      <c r="F1510" s="426"/>
    </row>
    <row r="1511" spans="1:6">
      <c r="A1511" s="553"/>
      <c r="B1511" s="554"/>
      <c r="C1511" s="555"/>
      <c r="D1511" s="556"/>
      <c r="E1511" s="440"/>
      <c r="F1511" s="440"/>
    </row>
    <row r="1512" spans="1:6" ht="51">
      <c r="A1512" s="458" t="s">
        <v>1275</v>
      </c>
      <c r="B1512" s="414" t="s">
        <v>1110</v>
      </c>
      <c r="C1512" s="410"/>
      <c r="D1512" s="411"/>
      <c r="E1512" s="477"/>
      <c r="F1512" s="411"/>
    </row>
    <row r="1513" spans="1:6" ht="38.25">
      <c r="A1513" s="507"/>
      <c r="B1513" s="414" t="s">
        <v>1137</v>
      </c>
      <c r="C1513" s="410"/>
      <c r="D1513" s="411"/>
      <c r="E1513" s="477"/>
      <c r="F1513" s="411"/>
    </row>
    <row r="1514" spans="1:6">
      <c r="A1514" s="507"/>
      <c r="B1514" s="414" t="s">
        <v>1109</v>
      </c>
      <c r="C1514" s="410"/>
      <c r="D1514" s="411"/>
      <c r="E1514" s="477"/>
      <c r="F1514" s="411"/>
    </row>
    <row r="1515" spans="1:6">
      <c r="A1515" s="457"/>
      <c r="B1515" s="416" t="s">
        <v>1107</v>
      </c>
      <c r="C1515" s="417" t="s">
        <v>773</v>
      </c>
      <c r="D1515" s="418">
        <v>1</v>
      </c>
      <c r="E1515" s="419"/>
      <c r="F1515" s="420">
        <f>D1515*$E1515</f>
        <v>0</v>
      </c>
    </row>
    <row r="1516" spans="1:6">
      <c r="A1516" s="457"/>
      <c r="B1516" s="416" t="s">
        <v>1108</v>
      </c>
      <c r="C1516" s="417" t="s">
        <v>773</v>
      </c>
      <c r="D1516" s="418">
        <v>1</v>
      </c>
      <c r="E1516" s="419"/>
      <c r="F1516" s="420">
        <f>D1516*$E1516</f>
        <v>0</v>
      </c>
    </row>
    <row r="1517" spans="1:6">
      <c r="A1517" s="553"/>
      <c r="B1517" s="554"/>
      <c r="C1517" s="555"/>
      <c r="D1517" s="556"/>
      <c r="E1517" s="440"/>
      <c r="F1517" s="440"/>
    </row>
    <row r="1518" spans="1:6" ht="15.75" thickBot="1">
      <c r="A1518" s="427" t="s">
        <v>711</v>
      </c>
      <c r="B1518" s="427" t="s">
        <v>819</v>
      </c>
      <c r="C1518" s="429"/>
      <c r="D1518" s="430"/>
      <c r="E1518" s="431"/>
      <c r="F1518" s="432">
        <f>SUM(F1377:F1517)</f>
        <v>0</v>
      </c>
    </row>
    <row r="1519" spans="1:6">
      <c r="A1519" s="380"/>
      <c r="B1519" s="381"/>
      <c r="C1519" s="382"/>
      <c r="D1519" s="383"/>
      <c r="E1519" s="436"/>
      <c r="F1519" s="503"/>
    </row>
    <row r="1520" spans="1:6">
      <c r="A1520" s="433"/>
      <c r="B1520" s="434"/>
      <c r="C1520" s="435"/>
      <c r="D1520" s="580"/>
      <c r="E1520" s="461"/>
      <c r="F1520" s="433"/>
    </row>
    <row r="1521" spans="1:6" ht="15.75">
      <c r="A1521" s="389" t="s">
        <v>722</v>
      </c>
      <c r="B1521" s="390" t="s">
        <v>90</v>
      </c>
      <c r="C1521" s="595"/>
      <c r="D1521" s="596"/>
      <c r="E1521" s="597"/>
      <c r="F1521" s="597"/>
    </row>
    <row r="1522" spans="1:6">
      <c r="A1522" s="573"/>
      <c r="B1522" s="598"/>
      <c r="C1522" s="599"/>
      <c r="D1522" s="600"/>
      <c r="E1522" s="440"/>
      <c r="F1522" s="440"/>
    </row>
    <row r="1523" spans="1:6">
      <c r="A1523" s="564"/>
      <c r="B1523" s="1135" t="s">
        <v>723</v>
      </c>
      <c r="C1523" s="1135"/>
      <c r="D1523" s="1135"/>
      <c r="E1523" s="1135"/>
      <c r="F1523" s="1135"/>
    </row>
    <row r="1524" spans="1:6">
      <c r="A1524" s="398"/>
      <c r="B1524" s="1135" t="s">
        <v>724</v>
      </c>
      <c r="C1524" s="1135"/>
      <c r="D1524" s="1135"/>
      <c r="E1524" s="1135"/>
      <c r="F1524" s="1135"/>
    </row>
    <row r="1525" spans="1:6">
      <c r="A1525" s="601"/>
      <c r="B1525" s="1134" t="s">
        <v>725</v>
      </c>
      <c r="C1525" s="1134"/>
      <c r="D1525" s="1134"/>
      <c r="E1525" s="1134"/>
      <c r="F1525" s="1134"/>
    </row>
    <row r="1526" spans="1:6">
      <c r="A1526" s="564"/>
      <c r="B1526" s="1134" t="s">
        <v>726</v>
      </c>
      <c r="C1526" s="1134"/>
      <c r="D1526" s="1134"/>
      <c r="E1526" s="1134"/>
      <c r="F1526" s="1134"/>
    </row>
    <row r="1527" spans="1:6">
      <c r="A1527" s="405"/>
      <c r="B1527" s="1134" t="s">
        <v>274</v>
      </c>
      <c r="C1527" s="1134"/>
      <c r="D1527" s="1134"/>
      <c r="E1527" s="1134"/>
      <c r="F1527" s="1134"/>
    </row>
    <row r="1528" spans="1:6">
      <c r="A1528" s="405"/>
      <c r="B1528" s="1134" t="s">
        <v>558</v>
      </c>
      <c r="C1528" s="1134"/>
      <c r="D1528" s="1134"/>
      <c r="E1528" s="1134"/>
      <c r="F1528" s="1134"/>
    </row>
    <row r="1529" spans="1:6">
      <c r="A1529" s="405"/>
      <c r="B1529" s="1134" t="s">
        <v>322</v>
      </c>
      <c r="C1529" s="1134"/>
      <c r="D1529" s="1134"/>
      <c r="E1529" s="1134"/>
      <c r="F1529" s="1134"/>
    </row>
    <row r="1530" spans="1:6">
      <c r="A1530" s="405"/>
      <c r="B1530" s="1134" t="s">
        <v>615</v>
      </c>
      <c r="C1530" s="1134"/>
      <c r="D1530" s="1134"/>
      <c r="E1530" s="1134"/>
      <c r="F1530" s="1134"/>
    </row>
    <row r="1531" spans="1:6">
      <c r="A1531" s="405"/>
      <c r="B1531" s="1134" t="s">
        <v>324</v>
      </c>
      <c r="C1531" s="1134"/>
      <c r="D1531" s="1134"/>
      <c r="E1531" s="1134"/>
      <c r="F1531" s="1134"/>
    </row>
    <row r="1532" spans="1:6">
      <c r="A1532" s="405"/>
      <c r="B1532" s="1134" t="s">
        <v>327</v>
      </c>
      <c r="C1532" s="1134"/>
      <c r="D1532" s="1134"/>
      <c r="E1532" s="1134"/>
      <c r="F1532" s="1134"/>
    </row>
    <row r="1533" spans="1:6">
      <c r="A1533" s="405"/>
      <c r="B1533" s="1134" t="s">
        <v>328</v>
      </c>
      <c r="C1533" s="1134"/>
      <c r="D1533" s="1134"/>
      <c r="E1533" s="1134"/>
      <c r="F1533" s="1134"/>
    </row>
    <row r="1534" spans="1:6">
      <c r="A1534" s="405"/>
      <c r="B1534" s="1134" t="s">
        <v>330</v>
      </c>
      <c r="C1534" s="1134"/>
      <c r="D1534" s="1134"/>
      <c r="E1534" s="1134"/>
      <c r="F1534" s="1134"/>
    </row>
    <row r="1535" spans="1:6">
      <c r="A1535" s="405"/>
      <c r="B1535" s="1134" t="s">
        <v>331</v>
      </c>
      <c r="C1535" s="1134"/>
      <c r="D1535" s="1134"/>
      <c r="E1535" s="1134"/>
      <c r="F1535" s="1134"/>
    </row>
    <row r="1536" spans="1:6">
      <c r="A1536" s="405"/>
      <c r="B1536" s="1134" t="s">
        <v>332</v>
      </c>
      <c r="C1536" s="1134"/>
      <c r="D1536" s="1134"/>
      <c r="E1536" s="1134"/>
      <c r="F1536" s="1134"/>
    </row>
    <row r="1537" spans="1:6">
      <c r="A1537" s="405"/>
      <c r="B1537" s="1134" t="s">
        <v>333</v>
      </c>
      <c r="C1537" s="1134"/>
      <c r="D1537" s="1134"/>
      <c r="E1537" s="1134"/>
      <c r="F1537" s="1134"/>
    </row>
    <row r="1538" spans="1:6">
      <c r="A1538" s="405"/>
      <c r="B1538" s="1134" t="s">
        <v>334</v>
      </c>
      <c r="C1538" s="1134"/>
      <c r="D1538" s="1134"/>
      <c r="E1538" s="1134"/>
      <c r="F1538" s="1134"/>
    </row>
    <row r="1539" spans="1:6">
      <c r="A1539" s="405"/>
      <c r="B1539" s="1134" t="s">
        <v>727</v>
      </c>
      <c r="C1539" s="1134"/>
      <c r="D1539" s="1134"/>
      <c r="E1539" s="1134"/>
      <c r="F1539" s="1134"/>
    </row>
    <row r="1540" spans="1:6">
      <c r="A1540" s="405"/>
      <c r="B1540" s="1134" t="s">
        <v>683</v>
      </c>
      <c r="C1540" s="1134"/>
      <c r="D1540" s="1134"/>
      <c r="E1540" s="1134"/>
      <c r="F1540" s="1134"/>
    </row>
    <row r="1541" spans="1:6">
      <c r="A1541" s="405"/>
      <c r="B1541" s="1134" t="s">
        <v>337</v>
      </c>
      <c r="C1541" s="1134"/>
      <c r="D1541" s="1134"/>
      <c r="E1541" s="1134"/>
      <c r="F1541" s="1134"/>
    </row>
    <row r="1542" spans="1:6">
      <c r="A1542" s="405"/>
      <c r="B1542" s="1134" t="s">
        <v>338</v>
      </c>
      <c r="C1542" s="1134"/>
      <c r="D1542" s="1134"/>
      <c r="E1542" s="1134"/>
      <c r="F1542" s="1134"/>
    </row>
    <row r="1543" spans="1:6">
      <c r="A1543" s="405"/>
      <c r="B1543" s="1134" t="s">
        <v>561</v>
      </c>
      <c r="C1543" s="1134"/>
      <c r="D1543" s="1134"/>
      <c r="E1543" s="1134"/>
      <c r="F1543" s="1134"/>
    </row>
    <row r="1544" spans="1:6">
      <c r="A1544" s="405"/>
      <c r="B1544" s="1134" t="s">
        <v>340</v>
      </c>
      <c r="C1544" s="1134"/>
      <c r="D1544" s="1134"/>
      <c r="E1544" s="1134"/>
      <c r="F1544" s="1134"/>
    </row>
    <row r="1545" spans="1:6">
      <c r="A1545" s="405"/>
      <c r="B1545" s="1134" t="s">
        <v>341</v>
      </c>
      <c r="C1545" s="1134"/>
      <c r="D1545" s="1134"/>
      <c r="E1545" s="1134"/>
      <c r="F1545" s="1134"/>
    </row>
    <row r="1546" spans="1:6">
      <c r="A1546" s="405"/>
      <c r="B1546" s="1134" t="s">
        <v>728</v>
      </c>
      <c r="C1546" s="1134"/>
      <c r="D1546" s="1134"/>
      <c r="E1546" s="1134"/>
      <c r="F1546" s="1134"/>
    </row>
    <row r="1547" spans="1:6">
      <c r="A1547" s="405"/>
      <c r="B1547" s="1134" t="s">
        <v>343</v>
      </c>
      <c r="C1547" s="1134"/>
      <c r="D1547" s="1134"/>
      <c r="E1547" s="1134"/>
      <c r="F1547" s="1134"/>
    </row>
    <row r="1548" spans="1:6">
      <c r="A1548" s="405"/>
      <c r="B1548" s="1134" t="s">
        <v>230</v>
      </c>
      <c r="C1548" s="1134"/>
      <c r="D1548" s="1134"/>
      <c r="E1548" s="1134"/>
      <c r="F1548" s="1134"/>
    </row>
    <row r="1549" spans="1:6">
      <c r="A1549" s="602"/>
      <c r="B1549" s="603"/>
      <c r="C1549" s="604"/>
      <c r="D1549" s="605"/>
      <c r="E1549" s="606"/>
      <c r="F1549" s="606"/>
    </row>
    <row r="1550" spans="1:6">
      <c r="A1550" s="584"/>
      <c r="B1550" s="603"/>
      <c r="C1550" s="607"/>
      <c r="D1550" s="608"/>
      <c r="E1550" s="385"/>
      <c r="F1550" s="385"/>
    </row>
    <row r="1551" spans="1:6" ht="76.5">
      <c r="A1551" s="458" t="s">
        <v>729</v>
      </c>
      <c r="B1551" s="414" t="s">
        <v>1138</v>
      </c>
      <c r="C1551" s="410"/>
      <c r="D1551" s="411"/>
      <c r="E1551" s="412"/>
      <c r="F1551" s="411"/>
    </row>
    <row r="1552" spans="1:6">
      <c r="A1552" s="609"/>
      <c r="B1552" s="414"/>
      <c r="C1552" s="410"/>
      <c r="D1552" s="411"/>
      <c r="E1552" s="412"/>
      <c r="F1552" s="411"/>
    </row>
    <row r="1553" spans="1:6">
      <c r="A1553" s="415"/>
      <c r="B1553" s="416" t="s">
        <v>730</v>
      </c>
      <c r="C1553" s="417" t="s">
        <v>120</v>
      </c>
      <c r="D1553" s="418">
        <v>1</v>
      </c>
      <c r="E1553" s="419"/>
      <c r="F1553" s="420">
        <f>D1553*$E1553</f>
        <v>0</v>
      </c>
    </row>
    <row r="1554" spans="1:6">
      <c r="A1554" s="589"/>
      <c r="B1554" s="422"/>
      <c r="C1554" s="423"/>
      <c r="D1554" s="424"/>
      <c r="E1554" s="425"/>
      <c r="F1554" s="426"/>
    </row>
    <row r="1555" spans="1:6">
      <c r="A1555" s="584"/>
      <c r="B1555" s="603"/>
      <c r="C1555" s="607"/>
      <c r="D1555" s="608"/>
      <c r="E1555" s="385"/>
      <c r="F1555" s="385"/>
    </row>
    <row r="1556" spans="1:6" ht="76.5">
      <c r="A1556" s="458" t="s">
        <v>731</v>
      </c>
      <c r="B1556" s="414" t="s">
        <v>732</v>
      </c>
      <c r="C1556" s="410"/>
      <c r="D1556" s="411"/>
      <c r="E1556" s="412"/>
      <c r="F1556" s="411"/>
    </row>
    <row r="1557" spans="1:6">
      <c r="A1557" s="507"/>
      <c r="B1557" s="414"/>
      <c r="C1557" s="410"/>
      <c r="D1557" s="411"/>
      <c r="E1557" s="412"/>
      <c r="F1557" s="411"/>
    </row>
    <row r="1558" spans="1:6">
      <c r="A1558" s="415"/>
      <c r="B1558" s="416" t="s">
        <v>733</v>
      </c>
      <c r="C1558" s="417" t="s">
        <v>181</v>
      </c>
      <c r="D1558" s="418">
        <v>112</v>
      </c>
      <c r="E1558" s="419"/>
      <c r="F1558" s="420">
        <f>D1558*$E1558</f>
        <v>0</v>
      </c>
    </row>
    <row r="1559" spans="1:6">
      <c r="A1559" s="584"/>
      <c r="B1559" s="603"/>
      <c r="C1559" s="607"/>
      <c r="D1559" s="608"/>
      <c r="E1559" s="385"/>
      <c r="F1559" s="385"/>
    </row>
    <row r="1560" spans="1:6">
      <c r="A1560" s="584"/>
      <c r="B1560" s="603"/>
      <c r="C1560" s="607"/>
      <c r="D1560" s="608"/>
      <c r="E1560" s="385"/>
      <c r="F1560" s="385"/>
    </row>
    <row r="1561" spans="1:6" ht="63.75">
      <c r="A1561" s="458" t="s">
        <v>734</v>
      </c>
      <c r="B1561" s="414" t="s">
        <v>1139</v>
      </c>
      <c r="C1561" s="410"/>
      <c r="D1561" s="411"/>
      <c r="E1561" s="412"/>
      <c r="F1561" s="411"/>
    </row>
    <row r="1562" spans="1:6">
      <c r="A1562" s="507"/>
      <c r="B1562" s="414"/>
      <c r="C1562" s="410"/>
      <c r="D1562" s="411"/>
      <c r="E1562" s="412"/>
      <c r="F1562" s="411"/>
    </row>
    <row r="1563" spans="1:6">
      <c r="A1563" s="415"/>
      <c r="B1563" s="416" t="s">
        <v>735</v>
      </c>
      <c r="C1563" s="417" t="s">
        <v>181</v>
      </c>
      <c r="D1563" s="418">
        <v>332</v>
      </c>
      <c r="E1563" s="419"/>
      <c r="F1563" s="420">
        <f>D1563*$E1563</f>
        <v>0</v>
      </c>
    </row>
    <row r="1564" spans="1:6">
      <c r="A1564" s="584"/>
      <c r="B1564" s="603"/>
      <c r="C1564" s="607"/>
      <c r="D1564" s="608"/>
      <c r="E1564" s="385"/>
      <c r="F1564" s="385"/>
    </row>
    <row r="1565" spans="1:6">
      <c r="A1565" s="584"/>
      <c r="B1565" s="603"/>
      <c r="C1565" s="607"/>
      <c r="D1565" s="608"/>
      <c r="E1565" s="385"/>
      <c r="F1565" s="385"/>
    </row>
    <row r="1566" spans="1:6" ht="89.25">
      <c r="A1566" s="458" t="s">
        <v>734</v>
      </c>
      <c r="B1566" s="414" t="s">
        <v>1359</v>
      </c>
      <c r="C1566" s="410"/>
      <c r="D1566" s="411"/>
      <c r="E1566" s="412"/>
      <c r="F1566" s="411"/>
    </row>
    <row r="1567" spans="1:6">
      <c r="A1567" s="507"/>
      <c r="B1567" s="414"/>
      <c r="C1567" s="410"/>
      <c r="D1567" s="411"/>
      <c r="E1567" s="412"/>
      <c r="F1567" s="411"/>
    </row>
    <row r="1568" spans="1:6">
      <c r="A1568" s="415"/>
      <c r="B1568" s="416" t="s">
        <v>736</v>
      </c>
      <c r="C1568" s="417" t="s">
        <v>181</v>
      </c>
      <c r="D1568" s="418">
        <v>20</v>
      </c>
      <c r="E1568" s="419"/>
      <c r="F1568" s="420">
        <f>D1568*$E1568</f>
        <v>0</v>
      </c>
    </row>
    <row r="1569" spans="1:6">
      <c r="A1569" s="584"/>
      <c r="B1569" s="603"/>
      <c r="C1569" s="607"/>
      <c r="D1569" s="608"/>
      <c r="E1569" s="385"/>
      <c r="F1569" s="385"/>
    </row>
    <row r="1570" spans="1:6">
      <c r="A1570" s="584"/>
      <c r="B1570" s="603"/>
      <c r="C1570" s="607"/>
      <c r="D1570" s="608"/>
      <c r="E1570" s="385"/>
      <c r="F1570" s="385"/>
    </row>
    <row r="1571" spans="1:6" ht="51">
      <c r="A1571" s="458" t="s">
        <v>737</v>
      </c>
      <c r="B1571" s="414" t="s">
        <v>1140</v>
      </c>
      <c r="C1571" s="410"/>
      <c r="D1571" s="411"/>
      <c r="E1571" s="412"/>
      <c r="F1571" s="411"/>
    </row>
    <row r="1572" spans="1:6">
      <c r="A1572" s="507"/>
      <c r="B1572" s="414"/>
      <c r="C1572" s="410"/>
      <c r="D1572" s="411"/>
      <c r="E1572" s="412"/>
      <c r="F1572" s="411"/>
    </row>
    <row r="1573" spans="1:6">
      <c r="A1573" s="507"/>
      <c r="B1573" s="414"/>
      <c r="C1573" s="410"/>
      <c r="D1573" s="411"/>
      <c r="E1573" s="412"/>
      <c r="F1573" s="411"/>
    </row>
    <row r="1574" spans="1:6">
      <c r="A1574" s="415"/>
      <c r="B1574" s="416" t="s">
        <v>738</v>
      </c>
      <c r="C1574" s="417" t="s">
        <v>139</v>
      </c>
      <c r="D1574" s="418">
        <v>42</v>
      </c>
      <c r="E1574" s="419"/>
      <c r="F1574" s="420">
        <f>D1574*$E1574</f>
        <v>0</v>
      </c>
    </row>
    <row r="1575" spans="1:6">
      <c r="A1575" s="584"/>
      <c r="B1575" s="603"/>
      <c r="C1575" s="607"/>
      <c r="D1575" s="608"/>
      <c r="E1575" s="385"/>
      <c r="F1575" s="385"/>
    </row>
    <row r="1576" spans="1:6">
      <c r="A1576" s="584"/>
      <c r="B1576" s="603"/>
      <c r="C1576" s="607"/>
      <c r="D1576" s="608"/>
      <c r="E1576" s="385"/>
      <c r="F1576" s="385"/>
    </row>
    <row r="1577" spans="1:6" ht="51">
      <c r="A1577" s="458" t="s">
        <v>739</v>
      </c>
      <c r="B1577" s="414" t="s">
        <v>1141</v>
      </c>
      <c r="C1577" s="410"/>
      <c r="D1577" s="411"/>
      <c r="E1577" s="412"/>
      <c r="F1577" s="411"/>
    </row>
    <row r="1578" spans="1:6">
      <c r="A1578" s="458"/>
      <c r="B1578" s="414"/>
      <c r="C1578" s="410"/>
      <c r="D1578" s="411"/>
      <c r="E1578" s="412"/>
      <c r="F1578" s="411"/>
    </row>
    <row r="1579" spans="1:6">
      <c r="A1579" s="415"/>
      <c r="B1579" s="416" t="s">
        <v>740</v>
      </c>
      <c r="C1579" s="417" t="s">
        <v>139</v>
      </c>
      <c r="D1579" s="418">
        <v>39</v>
      </c>
      <c r="E1579" s="419"/>
      <c r="F1579" s="420">
        <f>D1579*$E1579</f>
        <v>0</v>
      </c>
    </row>
    <row r="1580" spans="1:6">
      <c r="A1580" s="584"/>
      <c r="B1580" s="603"/>
      <c r="C1580" s="607"/>
      <c r="D1580" s="608"/>
      <c r="E1580" s="610"/>
      <c r="F1580" s="385"/>
    </row>
    <row r="1581" spans="1:6">
      <c r="A1581" s="584"/>
      <c r="B1581" s="603"/>
      <c r="C1581" s="607"/>
      <c r="D1581" s="608"/>
      <c r="E1581" s="610"/>
      <c r="F1581" s="385"/>
    </row>
    <row r="1582" spans="1:6" ht="15.75" thickBot="1">
      <c r="A1582" s="427">
        <v>19</v>
      </c>
      <c r="B1582" s="611" t="s">
        <v>741</v>
      </c>
      <c r="C1582" s="429"/>
      <c r="D1582" s="430"/>
      <c r="E1582" s="612"/>
      <c r="F1582" s="432">
        <f>SUM(F1551:F1580)</f>
        <v>0</v>
      </c>
    </row>
    <row r="1583" spans="1:6">
      <c r="A1583" s="613"/>
      <c r="B1583" s="614"/>
      <c r="C1583" s="615"/>
      <c r="D1583" s="613"/>
      <c r="E1583" s="616"/>
      <c r="F1583" s="613"/>
    </row>
    <row r="1584" spans="1:6">
      <c r="A1584" s="453"/>
      <c r="B1584" s="452"/>
      <c r="C1584" s="541"/>
      <c r="D1584" s="453"/>
      <c r="E1584" s="454"/>
      <c r="F1584" s="453"/>
    </row>
    <row r="1585" spans="1:6">
      <c r="A1585" s="617"/>
      <c r="B1585" s="618"/>
      <c r="C1585" s="619"/>
      <c r="D1585" s="620"/>
      <c r="E1585" s="620"/>
      <c r="F1585" s="620"/>
    </row>
    <row r="1586" spans="1:6">
      <c r="A1586" s="617"/>
      <c r="B1586" s="618"/>
      <c r="C1586" s="619"/>
      <c r="D1586" s="620"/>
      <c r="E1586" s="620"/>
      <c r="F1586" s="620"/>
    </row>
    <row r="1587" spans="1:6">
      <c r="A1587" s="617"/>
      <c r="B1587" s="618"/>
      <c r="C1587" s="619"/>
      <c r="D1587" s="620"/>
      <c r="E1587" s="620"/>
      <c r="F1587" s="620"/>
    </row>
    <row r="1588" spans="1:6">
      <c r="A1588" s="617"/>
      <c r="B1588" s="618"/>
      <c r="C1588" s="619"/>
      <c r="D1588" s="620"/>
      <c r="E1588" s="620"/>
      <c r="F1588" s="620"/>
    </row>
    <row r="1589" spans="1:6">
      <c r="A1589" s="617"/>
      <c r="B1589" s="618"/>
      <c r="C1589" s="619"/>
      <c r="D1589" s="620"/>
      <c r="E1589" s="620"/>
      <c r="F1589" s="620"/>
    </row>
    <row r="1590" spans="1:6">
      <c r="A1590" s="617"/>
      <c r="B1590" s="618"/>
      <c r="C1590" s="619"/>
      <c r="D1590" s="620"/>
      <c r="E1590" s="620"/>
      <c r="F1590" s="620"/>
    </row>
    <row r="1591" spans="1:6">
      <c r="A1591" s="617"/>
      <c r="B1591" s="618"/>
      <c r="C1591" s="619"/>
      <c r="D1591" s="620"/>
      <c r="E1591" s="620"/>
      <c r="F1591" s="620"/>
    </row>
    <row r="1592" spans="1:6">
      <c r="A1592" s="617"/>
      <c r="B1592" s="618"/>
      <c r="C1592" s="619"/>
      <c r="D1592" s="620"/>
      <c r="E1592" s="620"/>
      <c r="F1592" s="620"/>
    </row>
    <row r="1593" spans="1:6">
      <c r="A1593" s="617"/>
      <c r="B1593" s="618"/>
      <c r="C1593" s="619"/>
      <c r="D1593" s="620"/>
      <c r="E1593" s="620"/>
      <c r="F1593" s="620"/>
    </row>
    <row r="1594" spans="1:6">
      <c r="A1594" s="617"/>
      <c r="B1594" s="618"/>
      <c r="C1594" s="619"/>
      <c r="D1594" s="620"/>
      <c r="E1594" s="620"/>
      <c r="F1594" s="620"/>
    </row>
    <row r="1595" spans="1:6">
      <c r="A1595" s="617"/>
      <c r="B1595" s="618"/>
      <c r="C1595" s="619"/>
      <c r="D1595" s="620"/>
      <c r="E1595" s="620"/>
      <c r="F1595" s="620"/>
    </row>
    <row r="1596" spans="1:6">
      <c r="A1596" s="617"/>
      <c r="B1596" s="618"/>
      <c r="C1596" s="619"/>
      <c r="D1596" s="620"/>
      <c r="E1596" s="620"/>
      <c r="F1596" s="620"/>
    </row>
    <row r="1597" spans="1:6">
      <c r="A1597" s="617"/>
      <c r="B1597" s="618"/>
      <c r="C1597" s="619"/>
      <c r="D1597" s="620"/>
      <c r="E1597" s="620"/>
      <c r="F1597" s="620"/>
    </row>
    <row r="1598" spans="1:6">
      <c r="A1598" s="617"/>
      <c r="B1598" s="618"/>
      <c r="C1598" s="619"/>
      <c r="D1598" s="620"/>
      <c r="E1598" s="620"/>
      <c r="F1598" s="620"/>
    </row>
    <row r="1599" spans="1:6">
      <c r="A1599" s="617"/>
      <c r="B1599" s="618"/>
      <c r="C1599" s="619"/>
      <c r="D1599" s="620"/>
      <c r="E1599" s="620"/>
      <c r="F1599" s="620"/>
    </row>
    <row r="1600" spans="1:6">
      <c r="A1600" s="617"/>
      <c r="B1600" s="618"/>
      <c r="C1600" s="619"/>
      <c r="D1600" s="620"/>
      <c r="E1600" s="620"/>
      <c r="F1600" s="620"/>
    </row>
    <row r="1601" spans="1:6">
      <c r="A1601" s="617"/>
      <c r="B1601" s="618"/>
      <c r="C1601" s="619"/>
      <c r="D1601" s="620"/>
      <c r="E1601" s="620"/>
      <c r="F1601" s="620"/>
    </row>
    <row r="1602" spans="1:6">
      <c r="A1602" s="617"/>
      <c r="B1602" s="618"/>
      <c r="C1602" s="619"/>
      <c r="D1602" s="620"/>
      <c r="E1602" s="620"/>
      <c r="F1602" s="620"/>
    </row>
    <row r="1603" spans="1:6">
      <c r="A1603" s="617"/>
      <c r="B1603" s="618"/>
      <c r="C1603" s="619"/>
      <c r="D1603" s="620"/>
      <c r="E1603" s="620"/>
      <c r="F1603" s="620"/>
    </row>
    <row r="1604" spans="1:6">
      <c r="A1604" s="617"/>
      <c r="B1604" s="618"/>
      <c r="C1604" s="619"/>
      <c r="D1604" s="620"/>
      <c r="E1604" s="620"/>
      <c r="F1604" s="620"/>
    </row>
    <row r="1605" spans="1:6">
      <c r="A1605" s="617"/>
      <c r="B1605" s="618"/>
      <c r="C1605" s="619"/>
      <c r="D1605" s="620"/>
      <c r="E1605" s="620"/>
      <c r="F1605" s="620"/>
    </row>
    <row r="1606" spans="1:6">
      <c r="A1606" s="617"/>
      <c r="B1606" s="618"/>
      <c r="C1606" s="619"/>
      <c r="D1606" s="620"/>
      <c r="E1606" s="620"/>
      <c r="F1606" s="620"/>
    </row>
    <row r="1607" spans="1:6">
      <c r="A1607" s="617"/>
      <c r="B1607" s="618"/>
      <c r="C1607" s="619"/>
      <c r="D1607" s="620"/>
      <c r="E1607" s="620"/>
      <c r="F1607" s="620"/>
    </row>
    <row r="1608" spans="1:6">
      <c r="A1608" s="617"/>
      <c r="B1608" s="618"/>
      <c r="C1608" s="619"/>
      <c r="D1608" s="620"/>
      <c r="E1608" s="620"/>
      <c r="F1608" s="620"/>
    </row>
    <row r="1609" spans="1:6">
      <c r="A1609" s="617"/>
      <c r="B1609" s="618"/>
      <c r="C1609" s="619"/>
      <c r="D1609" s="620"/>
      <c r="E1609" s="620"/>
      <c r="F1609" s="620"/>
    </row>
    <row r="1610" spans="1:6">
      <c r="A1610" s="617"/>
      <c r="B1610" s="618"/>
      <c r="C1610" s="619"/>
      <c r="D1610" s="620"/>
      <c r="E1610" s="620"/>
      <c r="F1610" s="620"/>
    </row>
    <row r="1611" spans="1:6">
      <c r="A1611" s="617"/>
      <c r="B1611" s="618"/>
      <c r="C1611" s="619"/>
      <c r="D1611" s="620"/>
      <c r="E1611" s="620"/>
      <c r="F1611" s="620"/>
    </row>
    <row r="1612" spans="1:6">
      <c r="A1612" s="617"/>
      <c r="B1612" s="618"/>
      <c r="C1612" s="619"/>
      <c r="D1612" s="620"/>
      <c r="E1612" s="620"/>
      <c r="F1612" s="620"/>
    </row>
    <row r="1613" spans="1:6">
      <c r="A1613" s="617"/>
      <c r="B1613" s="618"/>
      <c r="C1613" s="619"/>
      <c r="D1613" s="620"/>
      <c r="E1613" s="620"/>
      <c r="F1613" s="620"/>
    </row>
    <row r="1614" spans="1:6">
      <c r="A1614" s="617"/>
      <c r="B1614" s="618"/>
      <c r="C1614" s="619"/>
      <c r="D1614" s="620"/>
      <c r="E1614" s="620"/>
      <c r="F1614" s="620"/>
    </row>
    <row r="1615" spans="1:6">
      <c r="A1615" s="617"/>
      <c r="B1615" s="618"/>
      <c r="C1615" s="619"/>
      <c r="D1615" s="620"/>
      <c r="E1615" s="620"/>
      <c r="F1615" s="620"/>
    </row>
    <row r="1616" spans="1:6">
      <c r="A1616" s="617"/>
      <c r="B1616" s="618"/>
      <c r="C1616" s="619"/>
      <c r="D1616" s="620"/>
      <c r="E1616" s="620"/>
      <c r="F1616" s="620"/>
    </row>
    <row r="1617" spans="1:6">
      <c r="A1617" s="617"/>
      <c r="B1617" s="618"/>
      <c r="C1617" s="619"/>
      <c r="D1617" s="620"/>
      <c r="E1617" s="620"/>
      <c r="F1617" s="620"/>
    </row>
    <row r="1618" spans="1:6">
      <c r="A1618" s="617"/>
      <c r="B1618" s="618"/>
      <c r="C1618" s="619"/>
      <c r="D1618" s="620"/>
      <c r="E1618" s="620"/>
      <c r="F1618" s="620"/>
    </row>
    <row r="1619" spans="1:6">
      <c r="A1619" s="617"/>
      <c r="B1619" s="618"/>
      <c r="C1619" s="619"/>
      <c r="D1619" s="620"/>
      <c r="E1619" s="620"/>
      <c r="F1619" s="620"/>
    </row>
    <row r="1620" spans="1:6">
      <c r="A1620" s="617"/>
      <c r="B1620" s="618"/>
      <c r="C1620" s="619"/>
      <c r="D1620" s="620"/>
      <c r="E1620" s="620"/>
      <c r="F1620" s="620"/>
    </row>
    <row r="1621" spans="1:6">
      <c r="A1621" s="617"/>
      <c r="B1621" s="618"/>
      <c r="C1621" s="619"/>
      <c r="D1621" s="620"/>
      <c r="E1621" s="620"/>
      <c r="F1621" s="620"/>
    </row>
    <row r="1622" spans="1:6">
      <c r="A1622" s="617"/>
      <c r="B1622" s="618"/>
      <c r="C1622" s="619"/>
      <c r="D1622" s="620"/>
      <c r="E1622" s="620"/>
      <c r="F1622" s="620"/>
    </row>
    <row r="1623" spans="1:6">
      <c r="A1623" s="617"/>
      <c r="B1623" s="618"/>
      <c r="C1623" s="619"/>
      <c r="D1623" s="620"/>
      <c r="E1623" s="620"/>
      <c r="F1623" s="620"/>
    </row>
    <row r="1624" spans="1:6">
      <c r="A1624" s="617"/>
      <c r="B1624" s="618"/>
      <c r="C1624" s="619"/>
      <c r="D1624" s="620"/>
      <c r="E1624" s="620"/>
      <c r="F1624" s="620"/>
    </row>
    <row r="1625" spans="1:6">
      <c r="A1625" s="617"/>
      <c r="B1625" s="618"/>
      <c r="C1625" s="619"/>
      <c r="D1625" s="620"/>
      <c r="E1625" s="620"/>
      <c r="F1625" s="620"/>
    </row>
    <row r="1626" spans="1:6">
      <c r="A1626" s="617"/>
      <c r="B1626" s="618"/>
      <c r="C1626" s="619"/>
      <c r="D1626" s="620"/>
      <c r="E1626" s="620"/>
      <c r="F1626" s="620"/>
    </row>
    <row r="1627" spans="1:6">
      <c r="A1627" s="617"/>
      <c r="B1627" s="618"/>
      <c r="C1627" s="619"/>
      <c r="D1627" s="620"/>
      <c r="E1627" s="620"/>
      <c r="F1627" s="620"/>
    </row>
    <row r="1628" spans="1:6">
      <c r="A1628" s="617"/>
      <c r="B1628" s="618"/>
      <c r="C1628" s="619"/>
      <c r="D1628" s="620"/>
      <c r="E1628" s="620"/>
      <c r="F1628" s="620"/>
    </row>
    <row r="1629" spans="1:6">
      <c r="A1629" s="617"/>
      <c r="B1629" s="618"/>
      <c r="C1629" s="619"/>
      <c r="D1629" s="620"/>
      <c r="E1629" s="620"/>
      <c r="F1629" s="620"/>
    </row>
  </sheetData>
  <mergeCells count="232">
    <mergeCell ref="B294:F294"/>
    <mergeCell ref="B295:F295"/>
    <mergeCell ref="B296:F296"/>
    <mergeCell ref="B297:F297"/>
    <mergeCell ref="B298:F298"/>
    <mergeCell ref="B299:F299"/>
    <mergeCell ref="B112:F112"/>
    <mergeCell ref="B239:F239"/>
    <mergeCell ref="B290:F290"/>
    <mergeCell ref="B291:F291"/>
    <mergeCell ref="B292:F292"/>
    <mergeCell ref="B293:F293"/>
    <mergeCell ref="B306:F306"/>
    <mergeCell ref="B307:F307"/>
    <mergeCell ref="B308:F308"/>
    <mergeCell ref="B309:F309"/>
    <mergeCell ref="B310:F310"/>
    <mergeCell ref="B311:F311"/>
    <mergeCell ref="B300:F300"/>
    <mergeCell ref="B301:F301"/>
    <mergeCell ref="B302:F302"/>
    <mergeCell ref="B303:F303"/>
    <mergeCell ref="B304:F304"/>
    <mergeCell ref="B305:F305"/>
    <mergeCell ref="B318:F318"/>
    <mergeCell ref="B319:F319"/>
    <mergeCell ref="B320:F320"/>
    <mergeCell ref="B321:F321"/>
    <mergeCell ref="B322:F322"/>
    <mergeCell ref="B323:F323"/>
    <mergeCell ref="B312:F312"/>
    <mergeCell ref="B313:F313"/>
    <mergeCell ref="B314:F314"/>
    <mergeCell ref="B315:F315"/>
    <mergeCell ref="B316:F316"/>
    <mergeCell ref="B317:F317"/>
    <mergeCell ref="B397:F397"/>
    <mergeCell ref="B398:F398"/>
    <mergeCell ref="B399:F399"/>
    <mergeCell ref="B400:F400"/>
    <mergeCell ref="B401:F401"/>
    <mergeCell ref="B402:F402"/>
    <mergeCell ref="B391:F391"/>
    <mergeCell ref="B392:F392"/>
    <mergeCell ref="B393:F393"/>
    <mergeCell ref="B394:F394"/>
    <mergeCell ref="B395:F395"/>
    <mergeCell ref="B396:F396"/>
    <mergeCell ref="B409:F409"/>
    <mergeCell ref="B410:F410"/>
    <mergeCell ref="B411:F411"/>
    <mergeCell ref="B412:F412"/>
    <mergeCell ref="B413:F413"/>
    <mergeCell ref="B414:F414"/>
    <mergeCell ref="B403:F403"/>
    <mergeCell ref="B404:F404"/>
    <mergeCell ref="B405:F405"/>
    <mergeCell ref="B406:F406"/>
    <mergeCell ref="B407:F407"/>
    <mergeCell ref="B408:F408"/>
    <mergeCell ref="B458:F466"/>
    <mergeCell ref="B467:F475"/>
    <mergeCell ref="B476:F479"/>
    <mergeCell ref="B568:F569"/>
    <mergeCell ref="B609:F609"/>
    <mergeCell ref="B610:F610"/>
    <mergeCell ref="B457:F457"/>
    <mergeCell ref="B415:F415"/>
    <mergeCell ref="B416:F416"/>
    <mergeCell ref="B417:F417"/>
    <mergeCell ref="B418:F418"/>
    <mergeCell ref="B419:F419"/>
    <mergeCell ref="B617:F617"/>
    <mergeCell ref="B618:F618"/>
    <mergeCell ref="B619:F619"/>
    <mergeCell ref="B620:F620"/>
    <mergeCell ref="B621:F621"/>
    <mergeCell ref="B622:F622"/>
    <mergeCell ref="B611:F611"/>
    <mergeCell ref="B612:F612"/>
    <mergeCell ref="B613:F613"/>
    <mergeCell ref="B614:F614"/>
    <mergeCell ref="B615:F615"/>
    <mergeCell ref="B616:F616"/>
    <mergeCell ref="B629:F629"/>
    <mergeCell ref="B630:F630"/>
    <mergeCell ref="B631:F631"/>
    <mergeCell ref="B632:F632"/>
    <mergeCell ref="B633:F633"/>
    <mergeCell ref="B634:F634"/>
    <mergeCell ref="B623:F623"/>
    <mergeCell ref="B624:F624"/>
    <mergeCell ref="B625:F625"/>
    <mergeCell ref="B626:F626"/>
    <mergeCell ref="B627:F627"/>
    <mergeCell ref="B628:F628"/>
    <mergeCell ref="B641:F641"/>
    <mergeCell ref="B642:F642"/>
    <mergeCell ref="B643:F643"/>
    <mergeCell ref="B644:F644"/>
    <mergeCell ref="B645:F645"/>
    <mergeCell ref="B635:F635"/>
    <mergeCell ref="B636:F636"/>
    <mergeCell ref="B637:F637"/>
    <mergeCell ref="B638:F638"/>
    <mergeCell ref="B639:F639"/>
    <mergeCell ref="B640:F640"/>
    <mergeCell ref="B735:F735"/>
    <mergeCell ref="B760:F760"/>
    <mergeCell ref="B891:F891"/>
    <mergeCell ref="B892:F892"/>
    <mergeCell ref="B899:F899"/>
    <mergeCell ref="B900:F900"/>
    <mergeCell ref="B901:F901"/>
    <mergeCell ref="B902:F902"/>
    <mergeCell ref="B903:F903"/>
    <mergeCell ref="B904:F904"/>
    <mergeCell ref="B893:F893"/>
    <mergeCell ref="B894:F894"/>
    <mergeCell ref="B895:F895"/>
    <mergeCell ref="B896:F896"/>
    <mergeCell ref="B897:F897"/>
    <mergeCell ref="B898:F898"/>
    <mergeCell ref="B911:F911"/>
    <mergeCell ref="B912:F912"/>
    <mergeCell ref="B913:F913"/>
    <mergeCell ref="B914:F914"/>
    <mergeCell ref="B915:F915"/>
    <mergeCell ref="B916:F916"/>
    <mergeCell ref="B905:F905"/>
    <mergeCell ref="B906:F906"/>
    <mergeCell ref="B907:F907"/>
    <mergeCell ref="B908:F908"/>
    <mergeCell ref="B909:F909"/>
    <mergeCell ref="B910:F910"/>
    <mergeCell ref="B923:F923"/>
    <mergeCell ref="B986:F986"/>
    <mergeCell ref="B987:F987"/>
    <mergeCell ref="B988:F988"/>
    <mergeCell ref="B989:F989"/>
    <mergeCell ref="B990:F990"/>
    <mergeCell ref="B917:F917"/>
    <mergeCell ref="B918:F918"/>
    <mergeCell ref="B919:F919"/>
    <mergeCell ref="B920:F920"/>
    <mergeCell ref="B921:F921"/>
    <mergeCell ref="B922:F922"/>
    <mergeCell ref="B997:F997"/>
    <mergeCell ref="B998:F998"/>
    <mergeCell ref="B999:F999"/>
    <mergeCell ref="B1000:F1000"/>
    <mergeCell ref="B1001:F1001"/>
    <mergeCell ref="B1002:F1002"/>
    <mergeCell ref="B991:F991"/>
    <mergeCell ref="B992:F992"/>
    <mergeCell ref="B993:F993"/>
    <mergeCell ref="B994:F994"/>
    <mergeCell ref="B995:F995"/>
    <mergeCell ref="B996:F996"/>
    <mergeCell ref="B1009:F1009"/>
    <mergeCell ref="B1010:F1010"/>
    <mergeCell ref="B1011:F1011"/>
    <mergeCell ref="B1012:F1012"/>
    <mergeCell ref="B1013:F1013"/>
    <mergeCell ref="B1014:F1014"/>
    <mergeCell ref="B1003:F1003"/>
    <mergeCell ref="B1004:F1004"/>
    <mergeCell ref="B1005:F1005"/>
    <mergeCell ref="B1006:F1006"/>
    <mergeCell ref="B1007:F1007"/>
    <mergeCell ref="B1008:F1008"/>
    <mergeCell ref="B1186:F1186"/>
    <mergeCell ref="B1187:F1187"/>
    <mergeCell ref="B1188:F1188"/>
    <mergeCell ref="B1189:F1189"/>
    <mergeCell ref="B1190:F1190"/>
    <mergeCell ref="B1191:F1191"/>
    <mergeCell ref="B1015:F1015"/>
    <mergeCell ref="B1016:F1016"/>
    <mergeCell ref="B1017:F1017"/>
    <mergeCell ref="B1183:F1183"/>
    <mergeCell ref="B1184:F1184"/>
    <mergeCell ref="B1185:F1185"/>
    <mergeCell ref="B1198:F1198"/>
    <mergeCell ref="B1199:F1199"/>
    <mergeCell ref="B1200:F1200"/>
    <mergeCell ref="B1201:F1201"/>
    <mergeCell ref="B1202:F1202"/>
    <mergeCell ref="B1203:F1203"/>
    <mergeCell ref="B1192:F1192"/>
    <mergeCell ref="B1193:F1193"/>
    <mergeCell ref="B1194:F1194"/>
    <mergeCell ref="B1195:F1195"/>
    <mergeCell ref="B1196:F1196"/>
    <mergeCell ref="B1197:F1197"/>
    <mergeCell ref="B1210:F1210"/>
    <mergeCell ref="B1211:F1211"/>
    <mergeCell ref="B1212:F1212"/>
    <mergeCell ref="B1213:F1213"/>
    <mergeCell ref="B1214:F1214"/>
    <mergeCell ref="B1523:F1523"/>
    <mergeCell ref="B1204:F1204"/>
    <mergeCell ref="B1205:F1205"/>
    <mergeCell ref="B1206:F1206"/>
    <mergeCell ref="B1207:F1207"/>
    <mergeCell ref="B1208:F1208"/>
    <mergeCell ref="B1209:F1209"/>
    <mergeCell ref="B1530:F1530"/>
    <mergeCell ref="B1531:F1531"/>
    <mergeCell ref="B1532:F1532"/>
    <mergeCell ref="B1533:F1533"/>
    <mergeCell ref="B1534:F1534"/>
    <mergeCell ref="B1535:F1535"/>
    <mergeCell ref="B1524:F1524"/>
    <mergeCell ref="B1525:F1525"/>
    <mergeCell ref="B1526:F1526"/>
    <mergeCell ref="B1527:F1527"/>
    <mergeCell ref="B1528:F1528"/>
    <mergeCell ref="B1529:F1529"/>
    <mergeCell ref="B1548:F1548"/>
    <mergeCell ref="B1542:F1542"/>
    <mergeCell ref="B1543:F1543"/>
    <mergeCell ref="B1544:F1544"/>
    <mergeCell ref="B1545:F1545"/>
    <mergeCell ref="B1546:F1546"/>
    <mergeCell ref="B1547:F1547"/>
    <mergeCell ref="B1536:F1536"/>
    <mergeCell ref="B1537:F1537"/>
    <mergeCell ref="B1538:F1538"/>
    <mergeCell ref="B1539:F1539"/>
    <mergeCell ref="B1540:F1540"/>
    <mergeCell ref="B1541:F1541"/>
  </mergeCells>
  <pageMargins left="0.98425196850393704" right="0.11811023622047245" top="0.86614173228346458" bottom="0.74803149606299213" header="0.19685039370078741" footer="0.31496062992125984"/>
  <pageSetup paperSize="9" scale="93"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96" manualBreakCount="96">
    <brk id="23" max="16383" man="1"/>
    <brk id="38" max="7" man="1"/>
    <brk id="63" max="7" man="1"/>
    <brk id="74" max="7" man="1"/>
    <brk id="89" max="7" man="1"/>
    <brk id="107" max="16383" man="1"/>
    <brk id="121" max="5" man="1"/>
    <brk id="149" max="7" man="1"/>
    <brk id="159" max="5" man="1"/>
    <brk id="176" max="5" man="1"/>
    <brk id="189" max="5" man="1"/>
    <brk id="205" max="5" man="1"/>
    <brk id="220" max="5" man="1"/>
    <brk id="235" max="16383" man="1"/>
    <brk id="268" max="5" man="1"/>
    <brk id="286" max="7" man="1"/>
    <brk id="324" max="7" man="1"/>
    <brk id="342" max="7" man="1"/>
    <brk id="359" max="7" man="1"/>
    <brk id="386" max="5" man="1"/>
    <brk id="419" max="7" man="1"/>
    <brk id="429" max="7" man="1"/>
    <brk id="439" max="7" man="1"/>
    <brk id="452" max="7" man="1"/>
    <brk id="481" max="7" man="1"/>
    <brk id="489" max="5" man="1"/>
    <brk id="499" max="7" man="1"/>
    <brk id="509" max="5" man="1"/>
    <brk id="524" max="7" man="1"/>
    <brk id="539" max="7" man="1"/>
    <brk id="549" max="5" man="1"/>
    <brk id="562" max="16383" man="1"/>
    <brk id="571" max="7" man="1"/>
    <brk id="576" max="7" man="1"/>
    <brk id="586" max="7" man="1"/>
    <brk id="596" max="5" man="1"/>
    <brk id="604" max="16383" man="1"/>
    <brk id="645" max="16383" man="1"/>
    <brk id="649" max="5" man="1"/>
    <brk id="657" max="5" man="1"/>
    <brk id="667" max="5" man="1"/>
    <brk id="678" max="5" man="1"/>
    <brk id="687" max="5" man="1"/>
    <brk id="695" max="16383" man="1"/>
    <brk id="709" max="7" man="1"/>
    <brk id="717" max="7" man="1"/>
    <brk id="734" max="7" man="1"/>
    <brk id="760" max="7" man="1"/>
    <brk id="765" max="7" man="1"/>
    <brk id="770" max="7" man="1"/>
    <brk id="780" max="7" man="1"/>
    <brk id="795" max="7" man="1"/>
    <brk id="804" max="16383" man="1"/>
    <brk id="820" max="7" man="1"/>
    <brk id="833" max="7" man="1"/>
    <brk id="853" max="5" man="1"/>
    <brk id="861" max="16383" man="1"/>
    <brk id="886" max="16383" man="1"/>
    <brk id="924" max="7" man="1"/>
    <brk id="937" max="7" man="1"/>
    <brk id="949" max="5" man="1"/>
    <brk id="967" max="7" man="1"/>
    <brk id="981" max="7" man="1"/>
    <brk id="1017" max="5" man="1"/>
    <brk id="1026" max="7" man="1"/>
    <brk id="1036" max="7" man="1"/>
    <brk id="1049" max="7" man="1"/>
    <brk id="1059" max="7" man="1"/>
    <brk id="1068" max="7" man="1"/>
    <brk id="1079" max="7" man="1"/>
    <brk id="1095" max="7" man="1"/>
    <brk id="1110" max="7" man="1"/>
    <brk id="1119" max="7" man="1"/>
    <brk id="1139" max="5" man="1"/>
    <brk id="1169" max="7" man="1"/>
    <brk id="1177" max="5" man="1"/>
    <brk id="1215" max="7" man="1"/>
    <brk id="1230" max="16383" man="1"/>
    <brk id="1245" max="7" man="1"/>
    <brk id="1269" max="16383" man="1"/>
    <brk id="1298" max="7" man="1"/>
    <brk id="1326" max="7" man="1"/>
    <brk id="1350" max="7" man="1"/>
    <brk id="1368" max="7" man="1"/>
    <brk id="1380" max="5" man="1"/>
    <brk id="1390" max="5" man="1"/>
    <brk id="1400" max="5" man="1"/>
    <brk id="1410" max="5" man="1"/>
    <brk id="1420" max="5" man="1"/>
    <brk id="1430" max="5" man="1"/>
    <brk id="1450" max="5" man="1"/>
    <brk id="1471" max="7" man="1"/>
    <brk id="1486" max="5" man="1"/>
    <brk id="1510" max="7" man="1"/>
    <brk id="1519" max="7" man="1"/>
    <brk id="1559"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D592E-B8CC-4279-BC8E-16E255B1418B}">
  <sheetPr>
    <tabColor indexed="47"/>
  </sheetPr>
  <dimension ref="A1:T827"/>
  <sheetViews>
    <sheetView view="pageBreakPreview" topLeftCell="A473" zoomScaleNormal="100" zoomScaleSheetLayoutView="100" workbookViewId="0">
      <selection activeCell="J753" sqref="J753"/>
    </sheetView>
  </sheetViews>
  <sheetFormatPr defaultRowHeight="12.75"/>
  <cols>
    <col min="1" max="1" width="3.85546875" style="638" customWidth="1"/>
    <col min="2" max="2" width="6" style="644" customWidth="1"/>
    <col min="3" max="3" width="45.7109375" style="638" customWidth="1"/>
    <col min="4" max="4" width="5.7109375" style="643" customWidth="1"/>
    <col min="5" max="5" width="10.5703125" style="642" customWidth="1"/>
    <col min="6" max="6" width="12.85546875" style="641" customWidth="1"/>
    <col min="7" max="7" width="14.5703125" style="640" customWidth="1"/>
    <col min="8" max="8" width="12.140625" style="640" customWidth="1"/>
    <col min="9" max="9" width="9.140625" style="638"/>
    <col min="10" max="10" width="36.5703125" style="639" customWidth="1"/>
    <col min="11" max="16384" width="9.140625" style="638"/>
  </cols>
  <sheetData>
    <row r="1" spans="1:10" ht="14.25" thickBot="1">
      <c r="A1" s="812"/>
      <c r="B1" s="811"/>
      <c r="C1" s="810" t="s">
        <v>1854</v>
      </c>
      <c r="D1" s="809"/>
      <c r="E1" s="808" t="s">
        <v>1853</v>
      </c>
      <c r="F1" s="807" t="s">
        <v>1852</v>
      </c>
      <c r="G1" s="806" t="s">
        <v>1851</v>
      </c>
    </row>
    <row r="2" spans="1:10" s="732" customFormat="1">
      <c r="A2" s="662"/>
      <c r="B2" s="652" t="s">
        <v>1850</v>
      </c>
      <c r="C2" s="652" t="s">
        <v>1394</v>
      </c>
      <c r="D2" s="681"/>
      <c r="E2" s="680"/>
      <c r="F2" s="773"/>
      <c r="G2" s="772"/>
      <c r="H2" s="698"/>
      <c r="J2" s="735"/>
    </row>
    <row r="3" spans="1:10">
      <c r="A3" s="662"/>
      <c r="B3" s="723"/>
      <c r="C3" s="652"/>
      <c r="D3" s="681"/>
      <c r="E3" s="680"/>
      <c r="F3" s="773"/>
      <c r="G3" s="772"/>
    </row>
    <row r="4" spans="1:10">
      <c r="A4" s="662"/>
      <c r="B4" s="652" t="s">
        <v>98</v>
      </c>
      <c r="C4" s="652" t="s">
        <v>1392</v>
      </c>
      <c r="D4" s="681"/>
      <c r="E4" s="680"/>
      <c r="F4" s="773"/>
      <c r="G4" s="772"/>
    </row>
    <row r="5" spans="1:10">
      <c r="A5" s="662"/>
      <c r="B5" s="723"/>
      <c r="C5" s="652" t="s">
        <v>1849</v>
      </c>
      <c r="D5" s="681"/>
      <c r="E5" s="680"/>
      <c r="F5" s="773"/>
      <c r="G5" s="772"/>
    </row>
    <row r="6" spans="1:10">
      <c r="A6" s="662"/>
      <c r="B6" s="723"/>
      <c r="C6" s="652"/>
      <c r="D6" s="681"/>
      <c r="E6" s="680"/>
      <c r="F6" s="773"/>
      <c r="G6" s="772"/>
    </row>
    <row r="7" spans="1:10" ht="38.25">
      <c r="A7" s="662"/>
      <c r="B7" s="683">
        <v>1</v>
      </c>
      <c r="C7" s="803" t="s">
        <v>1848</v>
      </c>
      <c r="D7" s="681"/>
      <c r="E7" s="680"/>
      <c r="F7" s="773"/>
      <c r="G7" s="772"/>
    </row>
    <row r="8" spans="1:10">
      <c r="A8" s="662"/>
      <c r="B8" s="683"/>
      <c r="C8" s="803"/>
      <c r="D8" s="681"/>
      <c r="E8" s="680"/>
      <c r="F8" s="773"/>
      <c r="G8" s="772"/>
    </row>
    <row r="9" spans="1:10" ht="25.5">
      <c r="A9" s="662"/>
      <c r="B9" s="683" t="s">
        <v>1847</v>
      </c>
      <c r="C9" s="774" t="s">
        <v>1846</v>
      </c>
      <c r="D9" s="681" t="s">
        <v>145</v>
      </c>
      <c r="E9" s="680">
        <v>23</v>
      </c>
      <c r="F9" s="646"/>
      <c r="G9" s="645">
        <f>E9*F9</f>
        <v>0</v>
      </c>
      <c r="H9" s="679"/>
    </row>
    <row r="10" spans="1:10">
      <c r="A10" s="662"/>
      <c r="B10" s="683"/>
      <c r="C10" s="774"/>
      <c r="D10" s="681"/>
      <c r="E10" s="680"/>
      <c r="F10" s="646"/>
      <c r="G10" s="645"/>
      <c r="H10" s="679"/>
    </row>
    <row r="11" spans="1:10" ht="25.5">
      <c r="A11" s="662"/>
      <c r="B11" s="683" t="s">
        <v>1845</v>
      </c>
      <c r="C11" s="774" t="s">
        <v>1844</v>
      </c>
      <c r="D11" s="681" t="s">
        <v>145</v>
      </c>
      <c r="E11" s="680">
        <v>7</v>
      </c>
      <c r="F11" s="646"/>
      <c r="G11" s="645">
        <f>E11*F11</f>
        <v>0</v>
      </c>
      <c r="H11" s="679"/>
    </row>
    <row r="12" spans="1:10">
      <c r="A12" s="662"/>
      <c r="B12" s="683"/>
      <c r="C12" s="774"/>
      <c r="D12" s="681"/>
      <c r="E12" s="680"/>
      <c r="F12" s="646"/>
      <c r="G12" s="645"/>
      <c r="H12" s="679"/>
    </row>
    <row r="13" spans="1:10" ht="25.5">
      <c r="A13" s="662"/>
      <c r="B13" s="683" t="s">
        <v>1843</v>
      </c>
      <c r="C13" s="774" t="s">
        <v>1842</v>
      </c>
      <c r="D13" s="681" t="s">
        <v>145</v>
      </c>
      <c r="E13" s="680">
        <v>3</v>
      </c>
      <c r="F13" s="646"/>
      <c r="G13" s="645">
        <f>E13*F13</f>
        <v>0</v>
      </c>
      <c r="H13" s="679"/>
    </row>
    <row r="14" spans="1:10">
      <c r="A14" s="662"/>
      <c r="B14" s="723"/>
      <c r="C14" s="652"/>
      <c r="D14" s="681"/>
      <c r="E14" s="680"/>
      <c r="F14" s="773"/>
      <c r="G14" s="772"/>
      <c r="H14" s="679"/>
    </row>
    <row r="15" spans="1:10" ht="25.5">
      <c r="A15" s="662"/>
      <c r="B15" s="683" t="s">
        <v>1841</v>
      </c>
      <c r="C15" s="774" t="s">
        <v>1840</v>
      </c>
      <c r="D15" s="681" t="s">
        <v>145</v>
      </c>
      <c r="E15" s="680">
        <v>2</v>
      </c>
      <c r="F15" s="646"/>
      <c r="G15" s="645">
        <f>E15*F15</f>
        <v>0</v>
      </c>
      <c r="H15" s="679"/>
    </row>
    <row r="16" spans="1:10">
      <c r="A16" s="662"/>
      <c r="B16" s="683"/>
      <c r="C16" s="774"/>
      <c r="D16" s="681"/>
      <c r="E16" s="680"/>
      <c r="F16" s="646"/>
      <c r="G16" s="645"/>
      <c r="H16" s="679"/>
    </row>
    <row r="17" spans="1:8" ht="30.6" customHeight="1">
      <c r="A17" s="662"/>
      <c r="B17" s="683" t="s">
        <v>1839</v>
      </c>
      <c r="C17" s="774" t="s">
        <v>1838</v>
      </c>
      <c r="D17" s="681" t="s">
        <v>145</v>
      </c>
      <c r="E17" s="680">
        <v>87</v>
      </c>
      <c r="F17" s="646"/>
      <c r="G17" s="645">
        <f>E17*F17</f>
        <v>0</v>
      </c>
      <c r="H17" s="679"/>
    </row>
    <row r="18" spans="1:8">
      <c r="A18" s="662"/>
      <c r="B18" s="683"/>
      <c r="C18" s="774"/>
      <c r="D18" s="681"/>
      <c r="E18" s="680"/>
      <c r="F18" s="646"/>
      <c r="G18" s="645"/>
      <c r="H18" s="679"/>
    </row>
    <row r="19" spans="1:8" ht="25.5">
      <c r="A19" s="662"/>
      <c r="B19" s="683" t="s">
        <v>1837</v>
      </c>
      <c r="C19" s="774" t="s">
        <v>1836</v>
      </c>
      <c r="D19" s="681" t="s">
        <v>145</v>
      </c>
      <c r="E19" s="680">
        <v>44</v>
      </c>
      <c r="F19" s="646"/>
      <c r="G19" s="645">
        <f>E19*F19</f>
        <v>0</v>
      </c>
      <c r="H19" s="679"/>
    </row>
    <row r="20" spans="1:8">
      <c r="A20" s="662"/>
      <c r="B20" s="683"/>
      <c r="C20" s="774"/>
      <c r="D20" s="681"/>
      <c r="E20" s="680"/>
      <c r="F20" s="646"/>
      <c r="G20" s="645"/>
      <c r="H20" s="679"/>
    </row>
    <row r="21" spans="1:8" ht="25.5">
      <c r="A21" s="662"/>
      <c r="B21" s="683" t="s">
        <v>1835</v>
      </c>
      <c r="C21" s="774" t="s">
        <v>1834</v>
      </c>
      <c r="D21" s="681" t="s">
        <v>145</v>
      </c>
      <c r="E21" s="680">
        <v>22</v>
      </c>
      <c r="F21" s="646"/>
      <c r="G21" s="645">
        <f>E21*F21</f>
        <v>0</v>
      </c>
      <c r="H21" s="679"/>
    </row>
    <row r="22" spans="1:8">
      <c r="A22" s="662"/>
      <c r="B22" s="683"/>
      <c r="C22" s="774"/>
      <c r="D22" s="681"/>
      <c r="E22" s="680"/>
      <c r="F22" s="646"/>
      <c r="G22" s="645"/>
      <c r="H22" s="679"/>
    </row>
    <row r="23" spans="1:8" ht="30.6" customHeight="1">
      <c r="A23" s="662"/>
      <c r="B23" s="683" t="s">
        <v>1833</v>
      </c>
      <c r="C23" s="774" t="s">
        <v>1832</v>
      </c>
      <c r="D23" s="681" t="s">
        <v>145</v>
      </c>
      <c r="E23" s="680">
        <v>115</v>
      </c>
      <c r="F23" s="646"/>
      <c r="G23" s="645">
        <f>E23*F23</f>
        <v>0</v>
      </c>
      <c r="H23" s="679"/>
    </row>
    <row r="24" spans="1:8">
      <c r="A24" s="662"/>
      <c r="B24" s="683"/>
      <c r="C24" s="774"/>
      <c r="D24" s="681"/>
      <c r="E24" s="680"/>
      <c r="F24" s="646"/>
      <c r="G24" s="645"/>
      <c r="H24" s="679"/>
    </row>
    <row r="25" spans="1:8" ht="30.6" customHeight="1">
      <c r="A25" s="662"/>
      <c r="B25" s="683" t="s">
        <v>1831</v>
      </c>
      <c r="C25" s="774" t="s">
        <v>1830</v>
      </c>
      <c r="D25" s="681" t="s">
        <v>145</v>
      </c>
      <c r="E25" s="680">
        <v>18</v>
      </c>
      <c r="F25" s="646"/>
      <c r="G25" s="645">
        <f>E25*F25</f>
        <v>0</v>
      </c>
      <c r="H25" s="679"/>
    </row>
    <row r="26" spans="1:8">
      <c r="A26" s="662"/>
      <c r="B26" s="683"/>
      <c r="C26" s="774"/>
      <c r="D26" s="681"/>
      <c r="E26" s="680"/>
      <c r="F26" s="646"/>
      <c r="G26" s="645"/>
    </row>
    <row r="27" spans="1:8">
      <c r="A27" s="662"/>
      <c r="B27" s="719"/>
      <c r="C27" s="718" t="s">
        <v>1829</v>
      </c>
      <c r="D27" s="717"/>
      <c r="E27" s="716"/>
      <c r="F27" s="715"/>
      <c r="G27" s="714">
        <f>SUM(G9:G26)</f>
        <v>0</v>
      </c>
    </row>
    <row r="28" spans="1:8">
      <c r="A28" s="662"/>
      <c r="B28" s="683"/>
      <c r="C28" s="774"/>
      <c r="D28" s="681"/>
      <c r="E28" s="680"/>
      <c r="F28" s="646"/>
      <c r="G28" s="645"/>
    </row>
    <row r="29" spans="1:8">
      <c r="A29" s="662"/>
      <c r="B29" s="723"/>
      <c r="C29" s="652" t="s">
        <v>1828</v>
      </c>
      <c r="D29" s="681"/>
      <c r="E29" s="680"/>
      <c r="F29" s="773"/>
      <c r="G29" s="772"/>
    </row>
    <row r="30" spans="1:8">
      <c r="A30" s="662"/>
      <c r="B30" s="723"/>
      <c r="C30" s="652"/>
      <c r="D30" s="681"/>
      <c r="E30" s="680"/>
      <c r="F30" s="773"/>
      <c r="G30" s="772"/>
    </row>
    <row r="31" spans="1:8" ht="25.5">
      <c r="A31" s="662"/>
      <c r="B31" s="683">
        <v>1</v>
      </c>
      <c r="C31" s="803" t="s">
        <v>1827</v>
      </c>
      <c r="D31" s="681"/>
      <c r="E31" s="680"/>
      <c r="F31" s="773"/>
      <c r="G31" s="772"/>
    </row>
    <row r="32" spans="1:8">
      <c r="A32" s="662"/>
      <c r="B32" s="683"/>
      <c r="C32" s="774"/>
      <c r="D32" s="681"/>
      <c r="E32" s="680"/>
      <c r="F32" s="646"/>
      <c r="G32" s="645"/>
    </row>
    <row r="33" spans="1:8" ht="51">
      <c r="A33" s="662"/>
      <c r="B33" s="805" t="s">
        <v>1826</v>
      </c>
      <c r="C33" s="804" t="s">
        <v>1825</v>
      </c>
      <c r="D33" s="681" t="s">
        <v>145</v>
      </c>
      <c r="E33" s="680">
        <v>61</v>
      </c>
      <c r="F33" s="646"/>
      <c r="G33" s="645">
        <f>E33*F33</f>
        <v>0</v>
      </c>
    </row>
    <row r="34" spans="1:8">
      <c r="A34" s="662"/>
      <c r="B34" s="805"/>
      <c r="C34" s="804"/>
      <c r="D34" s="681"/>
      <c r="E34" s="680"/>
      <c r="F34" s="646"/>
      <c r="G34" s="645"/>
    </row>
    <row r="35" spans="1:8" ht="51">
      <c r="A35" s="662"/>
      <c r="B35" s="805" t="s">
        <v>1824</v>
      </c>
      <c r="C35" s="804" t="s">
        <v>1823</v>
      </c>
      <c r="D35" s="681" t="s">
        <v>145</v>
      </c>
      <c r="E35" s="680">
        <v>45</v>
      </c>
      <c r="F35" s="646"/>
      <c r="G35" s="645">
        <f>E35*F35</f>
        <v>0</v>
      </c>
    </row>
    <row r="36" spans="1:8">
      <c r="A36" s="662"/>
      <c r="B36" s="805"/>
      <c r="C36" s="804"/>
      <c r="D36" s="681"/>
      <c r="E36" s="680"/>
      <c r="F36" s="646"/>
      <c r="G36" s="645"/>
    </row>
    <row r="37" spans="1:8" ht="51">
      <c r="A37" s="662"/>
      <c r="B37" s="805" t="s">
        <v>1822</v>
      </c>
      <c r="C37" s="804" t="s">
        <v>1821</v>
      </c>
      <c r="D37" s="681" t="s">
        <v>145</v>
      </c>
      <c r="E37" s="680">
        <v>2</v>
      </c>
      <c r="F37" s="646"/>
      <c r="G37" s="645">
        <f>E37*F37</f>
        <v>0</v>
      </c>
    </row>
    <row r="38" spans="1:8">
      <c r="A38" s="662"/>
      <c r="B38" s="805"/>
      <c r="C38" s="804"/>
      <c r="D38" s="681"/>
      <c r="E38" s="680"/>
      <c r="F38" s="646"/>
      <c r="G38" s="645"/>
    </row>
    <row r="39" spans="1:8" ht="63.75">
      <c r="A39" s="662"/>
      <c r="B39" s="805" t="s">
        <v>1820</v>
      </c>
      <c r="C39" s="804" t="s">
        <v>1819</v>
      </c>
      <c r="D39" s="681" t="s">
        <v>145</v>
      </c>
      <c r="E39" s="680">
        <v>3</v>
      </c>
      <c r="F39" s="646"/>
      <c r="G39" s="645">
        <f>E39*F39</f>
        <v>0</v>
      </c>
    </row>
    <row r="40" spans="1:8">
      <c r="A40" s="662"/>
      <c r="B40" s="805"/>
      <c r="C40" s="804"/>
      <c r="D40" s="681"/>
      <c r="E40" s="680"/>
      <c r="F40" s="646"/>
      <c r="G40" s="645"/>
    </row>
    <row r="41" spans="1:8" ht="25.5">
      <c r="A41" s="662"/>
      <c r="B41" s="683">
        <v>2</v>
      </c>
      <c r="C41" s="803" t="s">
        <v>1818</v>
      </c>
      <c r="D41" s="681" t="s">
        <v>120</v>
      </c>
      <c r="E41" s="680">
        <v>1</v>
      </c>
      <c r="F41" s="646"/>
      <c r="G41" s="645">
        <f>E41*F41</f>
        <v>0</v>
      </c>
    </row>
    <row r="42" spans="1:8">
      <c r="A42" s="662"/>
      <c r="C42" s="802"/>
      <c r="D42" s="801"/>
      <c r="E42" s="800"/>
      <c r="F42" s="799"/>
      <c r="G42" s="798"/>
    </row>
    <row r="43" spans="1:8">
      <c r="A43" s="662"/>
      <c r="B43" s="719"/>
      <c r="C43" s="718" t="s">
        <v>1817</v>
      </c>
      <c r="D43" s="717"/>
      <c r="E43" s="716"/>
      <c r="F43" s="715"/>
      <c r="G43" s="714">
        <f>SUM(G33:G42)</f>
        <v>0</v>
      </c>
    </row>
    <row r="44" spans="1:8">
      <c r="A44" s="662"/>
      <c r="B44" s="723"/>
      <c r="C44" s="722"/>
      <c r="D44" s="726"/>
      <c r="E44" s="680"/>
      <c r="F44" s="721"/>
      <c r="G44" s="720"/>
    </row>
    <row r="45" spans="1:8" s="639" customFormat="1">
      <c r="A45" s="662"/>
      <c r="B45" s="661"/>
      <c r="C45" s="660" t="s">
        <v>1816</v>
      </c>
      <c r="D45" s="659"/>
      <c r="E45" s="658"/>
      <c r="F45" s="657"/>
      <c r="G45" s="656">
        <f>G27+G43</f>
        <v>0</v>
      </c>
      <c r="H45" s="655"/>
    </row>
    <row r="46" spans="1:8">
      <c r="A46" s="662"/>
      <c r="B46" s="683"/>
      <c r="C46" s="774"/>
      <c r="D46" s="681"/>
      <c r="E46" s="680"/>
      <c r="F46" s="646"/>
      <c r="G46" s="645"/>
    </row>
    <row r="47" spans="1:8">
      <c r="A47" s="662"/>
      <c r="B47" s="797" t="s">
        <v>100</v>
      </c>
      <c r="C47" s="652" t="s">
        <v>1390</v>
      </c>
      <c r="D47" s="681"/>
      <c r="E47" s="680"/>
      <c r="F47" s="646"/>
      <c r="G47" s="645"/>
    </row>
    <row r="48" spans="1:8">
      <c r="A48" s="662"/>
      <c r="B48" s="683"/>
      <c r="C48" s="774"/>
      <c r="D48" s="681"/>
      <c r="E48" s="680"/>
      <c r="F48" s="646"/>
      <c r="G48" s="645"/>
    </row>
    <row r="49" spans="1:8" ht="38.25">
      <c r="A49" s="662"/>
      <c r="B49" s="683">
        <v>1</v>
      </c>
      <c r="C49" s="684" t="s">
        <v>1815</v>
      </c>
      <c r="D49" s="681"/>
      <c r="E49" s="680"/>
      <c r="F49" s="646"/>
      <c r="G49" s="645"/>
    </row>
    <row r="50" spans="1:8">
      <c r="A50" s="662"/>
      <c r="B50" s="683"/>
      <c r="C50" s="684"/>
      <c r="D50" s="681"/>
      <c r="E50" s="680"/>
      <c r="F50" s="646"/>
      <c r="G50" s="645"/>
    </row>
    <row r="51" spans="1:8">
      <c r="A51" s="662"/>
      <c r="B51" s="683"/>
      <c r="C51" s="684" t="s">
        <v>1814</v>
      </c>
      <c r="D51" s="681" t="s">
        <v>1398</v>
      </c>
      <c r="E51" s="680">
        <v>260</v>
      </c>
      <c r="F51" s="646"/>
      <c r="G51" s="645">
        <f t="shared" ref="G51:G57" si="0">E51*F51</f>
        <v>0</v>
      </c>
      <c r="H51" s="679"/>
    </row>
    <row r="52" spans="1:8">
      <c r="A52" s="662"/>
      <c r="B52" s="683"/>
      <c r="C52" s="684" t="s">
        <v>1813</v>
      </c>
      <c r="D52" s="681" t="s">
        <v>1398</v>
      </c>
      <c r="E52" s="680">
        <v>12500</v>
      </c>
      <c r="F52" s="646"/>
      <c r="G52" s="645">
        <f t="shared" si="0"/>
        <v>0</v>
      </c>
      <c r="H52" s="679"/>
    </row>
    <row r="53" spans="1:8">
      <c r="A53" s="662"/>
      <c r="B53" s="683"/>
      <c r="C53" s="684" t="s">
        <v>1812</v>
      </c>
      <c r="D53" s="681" t="s">
        <v>1398</v>
      </c>
      <c r="E53" s="680">
        <v>450</v>
      </c>
      <c r="F53" s="646"/>
      <c r="G53" s="645">
        <f t="shared" si="0"/>
        <v>0</v>
      </c>
      <c r="H53" s="679"/>
    </row>
    <row r="54" spans="1:8">
      <c r="A54" s="662"/>
      <c r="B54" s="683"/>
      <c r="C54" s="684" t="s">
        <v>1811</v>
      </c>
      <c r="D54" s="681" t="s">
        <v>1398</v>
      </c>
      <c r="E54" s="680">
        <v>8900</v>
      </c>
      <c r="F54" s="646"/>
      <c r="G54" s="645">
        <f t="shared" si="0"/>
        <v>0</v>
      </c>
      <c r="H54" s="796"/>
    </row>
    <row r="55" spans="1:8">
      <c r="A55" s="662"/>
      <c r="B55" s="683"/>
      <c r="C55" s="684" t="s">
        <v>1810</v>
      </c>
      <c r="D55" s="681" t="s">
        <v>1398</v>
      </c>
      <c r="E55" s="680">
        <v>150</v>
      </c>
      <c r="F55" s="646"/>
      <c r="G55" s="645">
        <f t="shared" si="0"/>
        <v>0</v>
      </c>
      <c r="H55" s="679"/>
    </row>
    <row r="56" spans="1:8">
      <c r="A56" s="662"/>
      <c r="B56" s="683"/>
      <c r="C56" s="684" t="s">
        <v>1809</v>
      </c>
      <c r="D56" s="681" t="s">
        <v>1398</v>
      </c>
      <c r="E56" s="680">
        <v>150</v>
      </c>
      <c r="F56" s="646"/>
      <c r="G56" s="645">
        <f t="shared" si="0"/>
        <v>0</v>
      </c>
      <c r="H56" s="679"/>
    </row>
    <row r="57" spans="1:8">
      <c r="A57" s="662"/>
      <c r="B57" s="683"/>
      <c r="C57" s="684" t="s">
        <v>1808</v>
      </c>
      <c r="D57" s="681" t="s">
        <v>1398</v>
      </c>
      <c r="E57" s="680">
        <v>210</v>
      </c>
      <c r="F57" s="646"/>
      <c r="G57" s="645">
        <f t="shared" si="0"/>
        <v>0</v>
      </c>
      <c r="H57" s="679"/>
    </row>
    <row r="58" spans="1:8">
      <c r="A58" s="662"/>
      <c r="B58" s="683"/>
      <c r="C58" s="684"/>
      <c r="D58" s="681"/>
      <c r="E58" s="680"/>
      <c r="F58" s="646"/>
      <c r="G58" s="645"/>
    </row>
    <row r="59" spans="1:8" ht="38.25">
      <c r="A59" s="662"/>
      <c r="B59" s="683">
        <v>2</v>
      </c>
      <c r="C59" s="684" t="s">
        <v>1807</v>
      </c>
      <c r="D59" s="681"/>
      <c r="E59" s="680"/>
      <c r="F59" s="795"/>
      <c r="G59" s="645"/>
    </row>
    <row r="60" spans="1:8">
      <c r="A60" s="662"/>
      <c r="B60" s="683"/>
      <c r="C60" s="684"/>
      <c r="D60" s="681"/>
      <c r="E60" s="680"/>
      <c r="F60" s="795"/>
      <c r="G60" s="645"/>
    </row>
    <row r="61" spans="1:8">
      <c r="A61" s="662"/>
      <c r="B61" s="683"/>
      <c r="C61" s="684" t="s">
        <v>1806</v>
      </c>
      <c r="D61" s="681" t="s">
        <v>1398</v>
      </c>
      <c r="E61" s="680">
        <v>180</v>
      </c>
      <c r="F61" s="646"/>
      <c r="G61" s="645">
        <f>E61*F61</f>
        <v>0</v>
      </c>
      <c r="H61" s="679"/>
    </row>
    <row r="62" spans="1:8">
      <c r="A62" s="662"/>
      <c r="B62" s="683"/>
      <c r="C62" s="684"/>
      <c r="D62" s="681"/>
      <c r="E62" s="680"/>
      <c r="F62" s="646"/>
      <c r="G62" s="645"/>
      <c r="H62" s="679"/>
    </row>
    <row r="63" spans="1:8" ht="38.25">
      <c r="A63" s="662"/>
      <c r="B63" s="683">
        <v>3</v>
      </c>
      <c r="C63" s="684" t="s">
        <v>1805</v>
      </c>
      <c r="D63" s="681"/>
      <c r="E63" s="680"/>
      <c r="F63" s="646"/>
      <c r="G63" s="645"/>
      <c r="H63" s="679"/>
    </row>
    <row r="64" spans="1:8">
      <c r="A64" s="662"/>
      <c r="B64" s="683"/>
      <c r="C64" s="682"/>
      <c r="D64" s="681"/>
      <c r="E64" s="680"/>
      <c r="F64" s="646"/>
      <c r="G64" s="645"/>
      <c r="H64" s="679"/>
    </row>
    <row r="65" spans="1:8">
      <c r="A65" s="662"/>
      <c r="B65" s="683"/>
      <c r="C65" s="684" t="s">
        <v>1804</v>
      </c>
      <c r="D65" s="681" t="s">
        <v>1398</v>
      </c>
      <c r="E65" s="680">
        <v>550</v>
      </c>
      <c r="F65" s="646"/>
      <c r="G65" s="645">
        <f>E65*F65</f>
        <v>0</v>
      </c>
      <c r="H65" s="679"/>
    </row>
    <row r="66" spans="1:8">
      <c r="A66" s="662"/>
      <c r="B66" s="683"/>
      <c r="C66" s="684" t="s">
        <v>1803</v>
      </c>
      <c r="D66" s="681" t="s">
        <v>1398</v>
      </c>
      <c r="E66" s="680">
        <v>450</v>
      </c>
      <c r="F66" s="646"/>
      <c r="G66" s="645">
        <f>E66*F66</f>
        <v>0</v>
      </c>
      <c r="H66" s="679"/>
    </row>
    <row r="67" spans="1:8">
      <c r="A67" s="662"/>
      <c r="B67" s="683"/>
      <c r="C67" s="684" t="s">
        <v>1802</v>
      </c>
      <c r="D67" s="681" t="s">
        <v>1398</v>
      </c>
      <c r="E67" s="680">
        <v>70</v>
      </c>
      <c r="F67" s="646"/>
      <c r="G67" s="645">
        <f>E67*F67</f>
        <v>0</v>
      </c>
      <c r="H67" s="679"/>
    </row>
    <row r="68" spans="1:8">
      <c r="A68" s="662"/>
      <c r="B68" s="683"/>
      <c r="C68" s="682"/>
      <c r="D68" s="681"/>
      <c r="E68" s="680"/>
      <c r="F68" s="646"/>
      <c r="G68" s="645"/>
      <c r="H68" s="679"/>
    </row>
    <row r="69" spans="1:8" ht="25.5">
      <c r="A69" s="662"/>
      <c r="B69" s="683">
        <v>4</v>
      </c>
      <c r="C69" s="684" t="s">
        <v>1653</v>
      </c>
      <c r="D69" s="681"/>
      <c r="E69" s="680"/>
      <c r="F69" s="646"/>
      <c r="G69" s="645"/>
      <c r="H69" s="679"/>
    </row>
    <row r="70" spans="1:8">
      <c r="A70" s="662"/>
      <c r="B70" s="683"/>
      <c r="C70" s="682"/>
      <c r="D70" s="681"/>
      <c r="E70" s="680"/>
      <c r="F70" s="646"/>
      <c r="G70" s="645"/>
      <c r="H70" s="679"/>
    </row>
    <row r="71" spans="1:8">
      <c r="A71" s="662"/>
      <c r="B71" s="683"/>
      <c r="C71" s="684" t="s">
        <v>1652</v>
      </c>
      <c r="D71" s="681" t="s">
        <v>1398</v>
      </c>
      <c r="E71" s="680">
        <v>5100</v>
      </c>
      <c r="F71" s="646"/>
      <c r="G71" s="645">
        <f>E71*F71</f>
        <v>0</v>
      </c>
      <c r="H71" s="679"/>
    </row>
    <row r="72" spans="1:8">
      <c r="A72" s="662"/>
      <c r="B72" s="683"/>
      <c r="C72" s="684" t="s">
        <v>1651</v>
      </c>
      <c r="D72" s="681" t="s">
        <v>1398</v>
      </c>
      <c r="E72" s="680">
        <v>650</v>
      </c>
      <c r="F72" s="646"/>
      <c r="G72" s="645">
        <f>E72*F72</f>
        <v>0</v>
      </c>
      <c r="H72" s="679"/>
    </row>
    <row r="73" spans="1:8">
      <c r="A73" s="662"/>
      <c r="B73" s="683"/>
      <c r="C73" s="684" t="s">
        <v>1800</v>
      </c>
      <c r="D73" s="681" t="s">
        <v>1398</v>
      </c>
      <c r="E73" s="680">
        <v>320</v>
      </c>
      <c r="F73" s="646"/>
      <c r="G73" s="645">
        <f>E73*F73</f>
        <v>0</v>
      </c>
      <c r="H73" s="679"/>
    </row>
    <row r="74" spans="1:8">
      <c r="A74" s="662"/>
      <c r="B74" s="683"/>
      <c r="C74" s="682"/>
      <c r="D74" s="681"/>
      <c r="E74" s="680"/>
      <c r="F74" s="646"/>
      <c r="G74" s="645"/>
      <c r="H74" s="679"/>
    </row>
    <row r="75" spans="1:8" ht="25.5">
      <c r="A75" s="662"/>
      <c r="B75" s="683">
        <v>5</v>
      </c>
      <c r="C75" s="684" t="s">
        <v>1801</v>
      </c>
      <c r="D75" s="681"/>
      <c r="E75" s="680"/>
      <c r="F75" s="646"/>
      <c r="G75" s="645"/>
      <c r="H75" s="679"/>
    </row>
    <row r="76" spans="1:8">
      <c r="A76" s="662"/>
      <c r="B76" s="683"/>
      <c r="C76" s="682"/>
      <c r="D76" s="681"/>
      <c r="E76" s="680"/>
      <c r="F76" s="646"/>
      <c r="G76" s="645"/>
      <c r="H76" s="679"/>
    </row>
    <row r="77" spans="1:8">
      <c r="A77" s="662"/>
      <c r="B77" s="683"/>
      <c r="C77" s="684" t="s">
        <v>1652</v>
      </c>
      <c r="D77" s="681" t="s">
        <v>1398</v>
      </c>
      <c r="E77" s="680">
        <v>120</v>
      </c>
      <c r="F77" s="646"/>
      <c r="G77" s="645">
        <f>E77*F77</f>
        <v>0</v>
      </c>
      <c r="H77" s="679"/>
    </row>
    <row r="78" spans="1:8">
      <c r="A78" s="662"/>
      <c r="B78" s="683"/>
      <c r="C78" s="684" t="s">
        <v>1651</v>
      </c>
      <c r="D78" s="681" t="s">
        <v>1398</v>
      </c>
      <c r="E78" s="680">
        <v>95</v>
      </c>
      <c r="F78" s="646"/>
      <c r="G78" s="645">
        <f>E78*F78</f>
        <v>0</v>
      </c>
      <c r="H78" s="679"/>
    </row>
    <row r="79" spans="1:8">
      <c r="A79" s="662"/>
      <c r="B79" s="683"/>
      <c r="C79" s="684" t="s">
        <v>1800</v>
      </c>
      <c r="D79" s="681" t="s">
        <v>1398</v>
      </c>
      <c r="E79" s="680">
        <v>20</v>
      </c>
      <c r="F79" s="646"/>
      <c r="G79" s="645">
        <f>E79*F79</f>
        <v>0</v>
      </c>
      <c r="H79" s="679"/>
    </row>
    <row r="80" spans="1:8">
      <c r="A80" s="662"/>
      <c r="B80" s="683"/>
      <c r="C80" s="684"/>
      <c r="D80" s="681"/>
      <c r="E80" s="680"/>
      <c r="F80" s="646"/>
      <c r="G80" s="645"/>
      <c r="H80" s="679"/>
    </row>
    <row r="81" spans="1:8" ht="25.5">
      <c r="B81" s="754">
        <v>6</v>
      </c>
      <c r="C81" s="684" t="s">
        <v>1799</v>
      </c>
      <c r="H81" s="775"/>
    </row>
    <row r="82" spans="1:8">
      <c r="C82" s="684"/>
      <c r="H82" s="775"/>
    </row>
    <row r="83" spans="1:8" ht="25.5">
      <c r="C83" s="684" t="s">
        <v>1798</v>
      </c>
      <c r="D83" s="681" t="s">
        <v>145</v>
      </c>
      <c r="E83" s="680">
        <v>127</v>
      </c>
      <c r="F83" s="646"/>
      <c r="G83" s="645">
        <f t="shared" ref="G83:G89" si="1">E83*F83</f>
        <v>0</v>
      </c>
      <c r="H83" s="679"/>
    </row>
    <row r="84" spans="1:8">
      <c r="C84" s="684" t="s">
        <v>1797</v>
      </c>
      <c r="D84" s="794" t="s">
        <v>145</v>
      </c>
      <c r="E84" s="793">
        <v>25</v>
      </c>
      <c r="F84" s="646"/>
      <c r="G84" s="645">
        <f t="shared" si="1"/>
        <v>0</v>
      </c>
      <c r="H84" s="679"/>
    </row>
    <row r="85" spans="1:8">
      <c r="C85" s="684" t="s">
        <v>1796</v>
      </c>
      <c r="D85" s="681" t="s">
        <v>145</v>
      </c>
      <c r="E85" s="680">
        <v>2</v>
      </c>
      <c r="F85" s="646"/>
      <c r="G85" s="645">
        <f t="shared" si="1"/>
        <v>0</v>
      </c>
      <c r="H85" s="679"/>
    </row>
    <row r="86" spans="1:8">
      <c r="C86" s="684" t="s">
        <v>1795</v>
      </c>
      <c r="D86" s="681" t="s">
        <v>145</v>
      </c>
      <c r="E86" s="680">
        <v>1</v>
      </c>
      <c r="F86" s="646"/>
      <c r="G86" s="645">
        <f t="shared" si="1"/>
        <v>0</v>
      </c>
      <c r="H86" s="679"/>
    </row>
    <row r="87" spans="1:8">
      <c r="C87" s="684" t="s">
        <v>1794</v>
      </c>
      <c r="D87" s="681" t="s">
        <v>145</v>
      </c>
      <c r="E87" s="680">
        <v>1</v>
      </c>
      <c r="F87" s="646"/>
      <c r="G87" s="645">
        <f t="shared" si="1"/>
        <v>0</v>
      </c>
      <c r="H87" s="679"/>
    </row>
    <row r="88" spans="1:8">
      <c r="C88" s="684" t="s">
        <v>1793</v>
      </c>
      <c r="D88" s="681" t="s">
        <v>145</v>
      </c>
      <c r="E88" s="680">
        <v>16</v>
      </c>
      <c r="F88" s="646"/>
      <c r="G88" s="645">
        <f t="shared" si="1"/>
        <v>0</v>
      </c>
      <c r="H88" s="679"/>
    </row>
    <row r="89" spans="1:8">
      <c r="C89" s="684" t="s">
        <v>1792</v>
      </c>
      <c r="D89" s="681" t="s">
        <v>145</v>
      </c>
      <c r="E89" s="680">
        <v>11</v>
      </c>
      <c r="F89" s="646"/>
      <c r="G89" s="645">
        <f t="shared" si="1"/>
        <v>0</v>
      </c>
      <c r="H89" s="679"/>
    </row>
    <row r="90" spans="1:8">
      <c r="C90" s="684"/>
      <c r="D90" s="681"/>
      <c r="E90" s="680"/>
      <c r="F90" s="646"/>
      <c r="G90" s="645"/>
      <c r="H90" s="679"/>
    </row>
    <row r="91" spans="1:8">
      <c r="A91" s="662"/>
      <c r="B91" s="683">
        <v>7</v>
      </c>
      <c r="C91" s="684" t="s">
        <v>1791</v>
      </c>
      <c r="D91" s="681" t="s">
        <v>145</v>
      </c>
      <c r="E91" s="680">
        <v>196</v>
      </c>
      <c r="F91" s="646"/>
      <c r="G91" s="645">
        <f>E91*F91</f>
        <v>0</v>
      </c>
      <c r="H91" s="679"/>
    </row>
    <row r="92" spans="1:8">
      <c r="A92" s="662"/>
      <c r="B92" s="683"/>
      <c r="C92" s="684"/>
      <c r="D92" s="681"/>
      <c r="E92" s="680"/>
      <c r="F92" s="646"/>
      <c r="G92" s="645"/>
      <c r="H92" s="679"/>
    </row>
    <row r="93" spans="1:8" ht="25.5">
      <c r="A93" s="662"/>
      <c r="B93" s="683">
        <v>8</v>
      </c>
      <c r="C93" s="684" t="s">
        <v>1790</v>
      </c>
      <c r="D93" s="681"/>
      <c r="E93" s="680"/>
      <c r="F93" s="646"/>
      <c r="G93" s="645"/>
      <c r="H93" s="679"/>
    </row>
    <row r="94" spans="1:8">
      <c r="A94" s="662"/>
      <c r="B94" s="683"/>
      <c r="C94" s="682"/>
      <c r="D94" s="681"/>
      <c r="E94" s="680"/>
      <c r="F94" s="646"/>
      <c r="G94" s="645"/>
      <c r="H94" s="679"/>
    </row>
    <row r="95" spans="1:8">
      <c r="A95" s="662"/>
      <c r="B95" s="683"/>
      <c r="C95" s="684" t="s">
        <v>1789</v>
      </c>
      <c r="D95" s="794" t="s">
        <v>145</v>
      </c>
      <c r="E95" s="793">
        <v>30</v>
      </c>
      <c r="F95" s="646"/>
      <c r="G95" s="645">
        <f>E95*F95</f>
        <v>0</v>
      </c>
      <c r="H95" s="679"/>
    </row>
    <row r="96" spans="1:8">
      <c r="A96" s="662"/>
      <c r="B96" s="683"/>
      <c r="C96" s="684" t="s">
        <v>1788</v>
      </c>
      <c r="D96" s="681" t="s">
        <v>145</v>
      </c>
      <c r="E96" s="680">
        <v>5</v>
      </c>
      <c r="F96" s="646"/>
      <c r="G96" s="645">
        <f>E96*F96</f>
        <v>0</v>
      </c>
      <c r="H96" s="679"/>
    </row>
    <row r="97" spans="1:8">
      <c r="A97" s="662"/>
      <c r="B97" s="683"/>
      <c r="C97" s="774"/>
      <c r="D97" s="681"/>
      <c r="E97" s="680"/>
      <c r="F97" s="646"/>
      <c r="G97" s="645"/>
      <c r="H97" s="679"/>
    </row>
    <row r="98" spans="1:8" ht="25.5">
      <c r="A98" s="662"/>
      <c r="B98" s="683">
        <v>9</v>
      </c>
      <c r="C98" s="684" t="s">
        <v>1787</v>
      </c>
      <c r="D98" s="681"/>
      <c r="E98" s="680"/>
      <c r="F98" s="646"/>
      <c r="G98" s="645"/>
      <c r="H98" s="679"/>
    </row>
    <row r="99" spans="1:8">
      <c r="A99" s="662"/>
      <c r="B99" s="683"/>
      <c r="C99" s="682"/>
      <c r="D99" s="681"/>
      <c r="E99" s="680"/>
      <c r="F99" s="646"/>
      <c r="G99" s="645"/>
      <c r="H99" s="679"/>
    </row>
    <row r="100" spans="1:8">
      <c r="A100" s="662"/>
      <c r="B100" s="683"/>
      <c r="C100" s="684" t="s">
        <v>1786</v>
      </c>
      <c r="D100" s="681" t="s">
        <v>145</v>
      </c>
      <c r="E100" s="680">
        <v>164</v>
      </c>
      <c r="F100" s="646"/>
      <c r="G100" s="645">
        <f>E100*F100</f>
        <v>0</v>
      </c>
      <c r="H100" s="679"/>
    </row>
    <row r="101" spans="1:8">
      <c r="A101" s="662"/>
      <c r="B101" s="683"/>
      <c r="C101" s="684" t="s">
        <v>1785</v>
      </c>
      <c r="D101" s="681" t="s">
        <v>145</v>
      </c>
      <c r="E101" s="680">
        <v>3</v>
      </c>
      <c r="F101" s="646"/>
      <c r="G101" s="645">
        <f>E101*F101</f>
        <v>0</v>
      </c>
      <c r="H101" s="679"/>
    </row>
    <row r="102" spans="1:8">
      <c r="A102" s="662"/>
      <c r="B102" s="683"/>
      <c r="C102" s="684" t="s">
        <v>1784</v>
      </c>
      <c r="D102" s="681" t="s">
        <v>145</v>
      </c>
      <c r="E102" s="680">
        <v>3</v>
      </c>
      <c r="F102" s="646"/>
      <c r="G102" s="645">
        <f>E102*F102</f>
        <v>0</v>
      </c>
      <c r="H102" s="679"/>
    </row>
    <row r="103" spans="1:8">
      <c r="A103" s="662"/>
      <c r="B103" s="683"/>
      <c r="C103" s="684"/>
      <c r="D103" s="681"/>
      <c r="E103" s="680"/>
      <c r="F103" s="646"/>
      <c r="G103" s="645"/>
      <c r="H103" s="679"/>
    </row>
    <row r="104" spans="1:8" ht="41.25" customHeight="1">
      <c r="A104" s="792"/>
      <c r="B104" s="754">
        <v>10</v>
      </c>
      <c r="C104" s="684" t="s">
        <v>1783</v>
      </c>
      <c r="H104" s="775"/>
    </row>
    <row r="105" spans="1:8">
      <c r="C105" s="684" t="s">
        <v>1782</v>
      </c>
      <c r="D105" s="681" t="s">
        <v>145</v>
      </c>
      <c r="E105" s="680">
        <v>28</v>
      </c>
      <c r="F105" s="646"/>
      <c r="G105" s="645">
        <f t="shared" ref="G105:G112" si="2">E105*F105</f>
        <v>0</v>
      </c>
      <c r="H105" s="679"/>
    </row>
    <row r="106" spans="1:8">
      <c r="C106" s="684" t="s">
        <v>1781</v>
      </c>
      <c r="D106" s="681" t="s">
        <v>145</v>
      </c>
      <c r="E106" s="680">
        <v>21</v>
      </c>
      <c r="F106" s="646"/>
      <c r="G106" s="645">
        <f t="shared" si="2"/>
        <v>0</v>
      </c>
      <c r="H106" s="679"/>
    </row>
    <row r="107" spans="1:8">
      <c r="C107" s="684" t="s">
        <v>1780</v>
      </c>
      <c r="D107" s="681" t="s">
        <v>145</v>
      </c>
      <c r="E107" s="680">
        <v>150</v>
      </c>
      <c r="F107" s="646"/>
      <c r="G107" s="645">
        <f t="shared" si="2"/>
        <v>0</v>
      </c>
      <c r="H107" s="679"/>
    </row>
    <row r="108" spans="1:8">
      <c r="C108" s="684" t="s">
        <v>1779</v>
      </c>
      <c r="D108" s="681" t="s">
        <v>145</v>
      </c>
      <c r="E108" s="680">
        <v>6</v>
      </c>
      <c r="F108" s="646"/>
      <c r="G108" s="645">
        <f t="shared" si="2"/>
        <v>0</v>
      </c>
      <c r="H108" s="679"/>
    </row>
    <row r="109" spans="1:8">
      <c r="C109" s="684" t="s">
        <v>1778</v>
      </c>
      <c r="D109" s="681" t="s">
        <v>145</v>
      </c>
      <c r="E109" s="680">
        <v>75</v>
      </c>
      <c r="F109" s="646"/>
      <c r="G109" s="645">
        <f t="shared" si="2"/>
        <v>0</v>
      </c>
      <c r="H109" s="679"/>
    </row>
    <row r="110" spans="1:8">
      <c r="C110" s="684" t="s">
        <v>1777</v>
      </c>
      <c r="D110" s="681" t="s">
        <v>145</v>
      </c>
      <c r="E110" s="680">
        <v>74</v>
      </c>
      <c r="F110" s="646"/>
      <c r="G110" s="645">
        <f t="shared" si="2"/>
        <v>0</v>
      </c>
      <c r="H110" s="679"/>
    </row>
    <row r="111" spans="1:8">
      <c r="C111" s="684" t="s">
        <v>1776</v>
      </c>
      <c r="D111" s="681" t="s">
        <v>145</v>
      </c>
      <c r="E111" s="680">
        <v>28</v>
      </c>
      <c r="F111" s="646"/>
      <c r="G111" s="645">
        <f t="shared" si="2"/>
        <v>0</v>
      </c>
      <c r="H111" s="679"/>
    </row>
    <row r="112" spans="1:8" ht="25.5">
      <c r="C112" s="684" t="s">
        <v>1775</v>
      </c>
      <c r="D112" s="681" t="s">
        <v>145</v>
      </c>
      <c r="E112" s="680">
        <v>1</v>
      </c>
      <c r="F112" s="646"/>
      <c r="G112" s="645">
        <f t="shared" si="2"/>
        <v>0</v>
      </c>
      <c r="H112" s="679"/>
    </row>
    <row r="113" spans="2:8">
      <c r="C113" s="684"/>
      <c r="D113" s="681"/>
      <c r="E113" s="680"/>
      <c r="F113" s="646"/>
      <c r="G113" s="645"/>
      <c r="H113" s="679"/>
    </row>
    <row r="114" spans="2:8">
      <c r="B114" s="754">
        <v>11</v>
      </c>
      <c r="C114" s="684" t="s">
        <v>1774</v>
      </c>
      <c r="D114" s="681" t="s">
        <v>145</v>
      </c>
      <c r="E114" s="680">
        <v>22</v>
      </c>
      <c r="F114" s="646"/>
      <c r="G114" s="645">
        <f>E114*F114</f>
        <v>0</v>
      </c>
      <c r="H114" s="679"/>
    </row>
    <row r="115" spans="2:8">
      <c r="B115" s="754"/>
      <c r="C115" s="684"/>
      <c r="D115" s="681"/>
      <c r="E115" s="680"/>
      <c r="F115" s="646"/>
      <c r="G115" s="645"/>
      <c r="H115" s="679"/>
    </row>
    <row r="116" spans="2:8" ht="25.5">
      <c r="B116" s="754">
        <v>12</v>
      </c>
      <c r="C116" s="684" t="s">
        <v>1773</v>
      </c>
      <c r="D116" s="681" t="s">
        <v>145</v>
      </c>
      <c r="E116" s="680">
        <v>2</v>
      </c>
      <c r="F116" s="646"/>
      <c r="G116" s="645">
        <f>E116*F116</f>
        <v>0</v>
      </c>
      <c r="H116" s="679"/>
    </row>
    <row r="117" spans="2:8">
      <c r="C117" s="684"/>
      <c r="H117" s="775"/>
    </row>
    <row r="118" spans="2:8">
      <c r="B118" s="754">
        <v>13</v>
      </c>
      <c r="C118" s="684" t="s">
        <v>1772</v>
      </c>
      <c r="D118" s="681" t="s">
        <v>145</v>
      </c>
      <c r="E118" s="680">
        <v>165</v>
      </c>
      <c r="F118" s="646"/>
      <c r="G118" s="645">
        <f>E118*F118</f>
        <v>0</v>
      </c>
      <c r="H118" s="679"/>
    </row>
    <row r="119" spans="2:8">
      <c r="C119" s="684"/>
      <c r="H119" s="775"/>
    </row>
    <row r="120" spans="2:8" ht="25.5">
      <c r="B120" s="754">
        <v>14</v>
      </c>
      <c r="C120" s="684" t="s">
        <v>1771</v>
      </c>
      <c r="H120" s="775"/>
    </row>
    <row r="121" spans="2:8">
      <c r="C121" s="684" t="s">
        <v>1770</v>
      </c>
      <c r="D121" s="681" t="s">
        <v>1398</v>
      </c>
      <c r="E121" s="680">
        <v>42</v>
      </c>
      <c r="F121" s="646"/>
      <c r="G121" s="645">
        <f>E121*F121</f>
        <v>0</v>
      </c>
      <c r="H121" s="679"/>
    </row>
    <row r="122" spans="2:8">
      <c r="C122" s="684" t="s">
        <v>1769</v>
      </c>
      <c r="D122" s="681" t="s">
        <v>1398</v>
      </c>
      <c r="E122" s="680">
        <v>12</v>
      </c>
      <c r="F122" s="646"/>
      <c r="G122" s="645">
        <f>E122*F122</f>
        <v>0</v>
      </c>
      <c r="H122" s="679"/>
    </row>
    <row r="123" spans="2:8">
      <c r="C123" s="684"/>
      <c r="D123" s="681"/>
      <c r="E123" s="680"/>
      <c r="F123" s="646"/>
      <c r="G123" s="645"/>
      <c r="H123" s="679"/>
    </row>
    <row r="124" spans="2:8" ht="25.5">
      <c r="B124" s="754">
        <v>15</v>
      </c>
      <c r="C124" s="684" t="s">
        <v>1768</v>
      </c>
      <c r="D124" s="681" t="s">
        <v>120</v>
      </c>
      <c r="E124" s="680">
        <v>60</v>
      </c>
      <c r="F124" s="646"/>
      <c r="G124" s="645">
        <f>E124*F124</f>
        <v>0</v>
      </c>
      <c r="H124" s="679"/>
    </row>
    <row r="125" spans="2:8">
      <c r="B125" s="754"/>
      <c r="C125" s="684"/>
      <c r="D125" s="681"/>
      <c r="E125" s="680"/>
      <c r="F125" s="646"/>
      <c r="G125" s="645"/>
      <c r="H125" s="679"/>
    </row>
    <row r="126" spans="2:8">
      <c r="B126" s="754">
        <v>16</v>
      </c>
      <c r="C126" s="684" t="s">
        <v>1767</v>
      </c>
      <c r="D126" s="681" t="s">
        <v>240</v>
      </c>
      <c r="E126" s="680">
        <v>140</v>
      </c>
      <c r="F126" s="646"/>
      <c r="G126" s="645">
        <f>E126*F126</f>
        <v>0</v>
      </c>
      <c r="H126" s="679"/>
    </row>
    <row r="127" spans="2:8">
      <c r="B127" s="754"/>
      <c r="C127" s="684"/>
      <c r="D127" s="681"/>
      <c r="E127" s="680"/>
      <c r="F127" s="646"/>
      <c r="G127" s="645"/>
      <c r="H127" s="679"/>
    </row>
    <row r="128" spans="2:8">
      <c r="B128" s="754">
        <v>17</v>
      </c>
      <c r="C128" s="684" t="s">
        <v>1766</v>
      </c>
      <c r="D128" s="681" t="s">
        <v>120</v>
      </c>
      <c r="E128" s="680">
        <v>1</v>
      </c>
      <c r="F128" s="646"/>
      <c r="G128" s="645">
        <f>E128*F128</f>
        <v>0</v>
      </c>
      <c r="H128" s="679"/>
    </row>
    <row r="129" spans="1:10">
      <c r="B129" s="754"/>
      <c r="C129" s="684" t="s">
        <v>1765</v>
      </c>
      <c r="D129" s="681" t="s">
        <v>145</v>
      </c>
      <c r="E129" s="680">
        <v>2</v>
      </c>
      <c r="F129" s="646"/>
      <c r="G129" s="645"/>
      <c r="H129" s="679"/>
    </row>
    <row r="130" spans="1:10">
      <c r="B130" s="754"/>
      <c r="C130" s="684" t="s">
        <v>1764</v>
      </c>
      <c r="D130" s="681" t="s">
        <v>145</v>
      </c>
      <c r="E130" s="680">
        <v>4</v>
      </c>
      <c r="F130" s="646"/>
      <c r="G130" s="645"/>
      <c r="H130" s="679"/>
    </row>
    <row r="131" spans="1:10">
      <c r="B131" s="754"/>
      <c r="C131" s="684" t="s">
        <v>1763</v>
      </c>
      <c r="D131" s="681" t="s">
        <v>145</v>
      </c>
      <c r="E131" s="680">
        <v>2</v>
      </c>
      <c r="F131" s="646"/>
      <c r="G131" s="645"/>
      <c r="H131" s="679"/>
    </row>
    <row r="132" spans="1:10">
      <c r="B132" s="754"/>
      <c r="C132" s="684" t="s">
        <v>1762</v>
      </c>
      <c r="D132" s="681" t="s">
        <v>120</v>
      </c>
      <c r="E132" s="680">
        <v>1</v>
      </c>
      <c r="F132" s="646"/>
      <c r="G132" s="645"/>
      <c r="H132" s="679"/>
    </row>
    <row r="133" spans="1:10">
      <c r="C133" s="684"/>
      <c r="H133" s="775"/>
    </row>
    <row r="134" spans="1:10">
      <c r="B134" s="754">
        <v>17</v>
      </c>
      <c r="C134" s="684" t="s">
        <v>1761</v>
      </c>
      <c r="D134" s="681" t="s">
        <v>120</v>
      </c>
      <c r="E134" s="680">
        <v>1</v>
      </c>
      <c r="F134" s="646"/>
      <c r="G134" s="645">
        <f>E134*F134</f>
        <v>0</v>
      </c>
      <c r="H134" s="679"/>
    </row>
    <row r="135" spans="1:10">
      <c r="C135" s="684"/>
      <c r="H135" s="775"/>
    </row>
    <row r="136" spans="1:10" s="732" customFormat="1">
      <c r="B136" s="791">
        <v>18</v>
      </c>
      <c r="C136" s="774" t="s">
        <v>1760</v>
      </c>
      <c r="D136" s="681" t="s">
        <v>120</v>
      </c>
      <c r="E136" s="680">
        <v>1</v>
      </c>
      <c r="F136" s="646"/>
      <c r="G136" s="645">
        <f>E136*F136</f>
        <v>0</v>
      </c>
      <c r="H136" s="679"/>
      <c r="J136" s="735"/>
    </row>
    <row r="137" spans="1:10" s="732" customFormat="1">
      <c r="B137" s="791"/>
      <c r="C137" s="774"/>
      <c r="D137" s="681"/>
      <c r="E137" s="680"/>
      <c r="F137" s="646"/>
      <c r="G137" s="645"/>
      <c r="H137" s="679"/>
      <c r="J137" s="735"/>
    </row>
    <row r="138" spans="1:10" s="732" customFormat="1">
      <c r="B138" s="754">
        <v>19</v>
      </c>
      <c r="C138" s="684" t="s">
        <v>1759</v>
      </c>
      <c r="D138" s="681" t="s">
        <v>120</v>
      </c>
      <c r="E138" s="680">
        <v>1</v>
      </c>
      <c r="F138" s="789"/>
      <c r="G138" s="645">
        <f>E138*F138</f>
        <v>0</v>
      </c>
      <c r="H138" s="679"/>
      <c r="J138" s="735"/>
    </row>
    <row r="139" spans="1:10" s="732" customFormat="1">
      <c r="B139" s="754"/>
      <c r="C139" s="684"/>
      <c r="D139" s="681"/>
      <c r="E139" s="680"/>
      <c r="F139" s="789"/>
      <c r="G139" s="645"/>
      <c r="H139" s="679"/>
      <c r="J139" s="735"/>
    </row>
    <row r="140" spans="1:10" s="732" customFormat="1">
      <c r="B140" s="790" t="s">
        <v>275</v>
      </c>
      <c r="C140" s="684" t="s">
        <v>1758</v>
      </c>
      <c r="D140" s="681"/>
      <c r="E140" s="680"/>
      <c r="F140" s="789"/>
      <c r="G140" s="645"/>
      <c r="H140" s="679"/>
      <c r="J140" s="735"/>
    </row>
    <row r="141" spans="1:10" s="732" customFormat="1" ht="25.5">
      <c r="B141" s="790" t="s">
        <v>275</v>
      </c>
      <c r="C141" s="684" t="s">
        <v>1757</v>
      </c>
      <c r="D141" s="681"/>
      <c r="E141" s="680"/>
      <c r="F141" s="789"/>
      <c r="G141" s="645"/>
      <c r="H141" s="679"/>
      <c r="J141" s="735"/>
    </row>
    <row r="142" spans="1:10" s="732" customFormat="1">
      <c r="B142" s="790" t="s">
        <v>275</v>
      </c>
      <c r="C142" s="684" t="s">
        <v>1756</v>
      </c>
      <c r="D142" s="681"/>
      <c r="E142" s="680"/>
      <c r="F142" s="789"/>
      <c r="G142" s="645"/>
      <c r="H142" s="679"/>
      <c r="J142" s="735"/>
    </row>
    <row r="144" spans="1:10">
      <c r="A144" s="662"/>
      <c r="B144" s="719"/>
      <c r="C144" s="718" t="s">
        <v>1755</v>
      </c>
      <c r="D144" s="717"/>
      <c r="E144" s="716"/>
      <c r="F144" s="715"/>
      <c r="G144" s="714">
        <f>SUM(G51:G143)</f>
        <v>0</v>
      </c>
    </row>
    <row r="145" spans="1:9">
      <c r="A145" s="662"/>
      <c r="B145" s="723"/>
      <c r="C145" s="722"/>
      <c r="D145" s="726"/>
      <c r="E145" s="680"/>
      <c r="F145" s="721"/>
      <c r="G145" s="720"/>
    </row>
    <row r="146" spans="1:9">
      <c r="B146" s="653" t="s">
        <v>102</v>
      </c>
      <c r="C146" s="652" t="s">
        <v>1388</v>
      </c>
    </row>
    <row r="147" spans="1:9">
      <c r="B147" s="730"/>
      <c r="C147" s="684"/>
      <c r="D147" s="681"/>
      <c r="I147" s="638" t="s">
        <v>11</v>
      </c>
    </row>
    <row r="148" spans="1:9" ht="25.5">
      <c r="B148" s="786">
        <v>1</v>
      </c>
      <c r="C148" s="684" t="s">
        <v>1754</v>
      </c>
    </row>
    <row r="149" spans="1:9">
      <c r="C149" s="785" t="s">
        <v>1753</v>
      </c>
      <c r="D149" s="681" t="s">
        <v>120</v>
      </c>
      <c r="E149" s="680">
        <v>1</v>
      </c>
      <c r="F149" s="646"/>
      <c r="G149" s="645">
        <f>E149*F149</f>
        <v>0</v>
      </c>
    </row>
    <row r="150" spans="1:9" s="762" customFormat="1">
      <c r="A150" s="781"/>
      <c r="B150" s="780"/>
      <c r="C150" s="779"/>
      <c r="D150" s="681"/>
      <c r="E150" s="778"/>
      <c r="F150" s="777"/>
      <c r="G150" s="776"/>
      <c r="H150" s="764"/>
      <c r="I150" s="763"/>
    </row>
    <row r="151" spans="1:9" s="762" customFormat="1">
      <c r="A151" s="781"/>
      <c r="B151" s="780"/>
      <c r="C151" s="783" t="s">
        <v>1732</v>
      </c>
      <c r="D151" s="681" t="s">
        <v>145</v>
      </c>
      <c r="E151" s="762">
        <v>1</v>
      </c>
      <c r="F151" s="777"/>
      <c r="G151" s="776"/>
      <c r="H151" s="782"/>
    </row>
    <row r="152" spans="1:9" s="762" customFormat="1">
      <c r="A152" s="781"/>
      <c r="B152" s="780"/>
      <c r="C152" s="783" t="s">
        <v>1741</v>
      </c>
      <c r="D152" s="681" t="s">
        <v>145</v>
      </c>
      <c r="E152" s="762">
        <v>8</v>
      </c>
      <c r="F152" s="777"/>
      <c r="G152" s="776"/>
      <c r="H152" s="782"/>
    </row>
    <row r="153" spans="1:9" s="762" customFormat="1">
      <c r="A153" s="781"/>
      <c r="B153" s="780"/>
      <c r="C153" s="783" t="s">
        <v>1752</v>
      </c>
      <c r="D153" s="681" t="s">
        <v>145</v>
      </c>
      <c r="E153" s="762">
        <v>3</v>
      </c>
      <c r="F153" s="777"/>
      <c r="G153" s="776"/>
      <c r="H153" s="782"/>
    </row>
    <row r="154" spans="1:9" s="762" customFormat="1">
      <c r="A154" s="781"/>
      <c r="B154" s="780"/>
      <c r="C154" s="783" t="s">
        <v>1712</v>
      </c>
      <c r="D154" s="681" t="s">
        <v>145</v>
      </c>
      <c r="E154" s="762">
        <v>1</v>
      </c>
      <c r="F154" s="777"/>
      <c r="G154" s="776"/>
      <c r="H154" s="782"/>
    </row>
    <row r="155" spans="1:9" s="762" customFormat="1">
      <c r="A155" s="781"/>
      <c r="B155" s="780"/>
      <c r="C155" s="787" t="s">
        <v>1730</v>
      </c>
      <c r="D155" s="681" t="s">
        <v>145</v>
      </c>
      <c r="E155" s="762">
        <v>1</v>
      </c>
      <c r="F155" s="777"/>
      <c r="G155" s="776"/>
      <c r="H155" s="782"/>
    </row>
    <row r="156" spans="1:9" s="762" customFormat="1">
      <c r="A156" s="781"/>
      <c r="B156" s="780"/>
      <c r="C156" s="783" t="s">
        <v>1729</v>
      </c>
      <c r="D156" s="681" t="s">
        <v>145</v>
      </c>
      <c r="E156" s="762">
        <v>1</v>
      </c>
      <c r="F156" s="777"/>
      <c r="G156" s="776"/>
      <c r="H156" s="782"/>
    </row>
    <row r="157" spans="1:9" s="762" customFormat="1">
      <c r="A157" s="781"/>
      <c r="B157" s="780"/>
      <c r="C157" s="783" t="s">
        <v>1711</v>
      </c>
      <c r="D157" s="681" t="s">
        <v>145</v>
      </c>
      <c r="E157" s="762">
        <v>1</v>
      </c>
      <c r="F157" s="777"/>
      <c r="G157" s="776"/>
      <c r="H157" s="782"/>
    </row>
    <row r="158" spans="1:9" s="762" customFormat="1" ht="25.5">
      <c r="A158" s="781"/>
      <c r="B158" s="780"/>
      <c r="C158" s="788" t="s">
        <v>1751</v>
      </c>
      <c r="D158" s="681" t="s">
        <v>145</v>
      </c>
      <c r="E158" s="762">
        <v>8</v>
      </c>
      <c r="F158" s="777"/>
      <c r="G158" s="776"/>
      <c r="H158" s="782"/>
    </row>
    <row r="159" spans="1:9" s="762" customFormat="1">
      <c r="A159" s="781"/>
      <c r="B159" s="780"/>
      <c r="C159" s="783" t="s">
        <v>1750</v>
      </c>
      <c r="D159" s="681" t="s">
        <v>145</v>
      </c>
      <c r="E159" s="762">
        <v>49</v>
      </c>
      <c r="F159" s="777"/>
      <c r="G159" s="776"/>
      <c r="H159" s="782"/>
    </row>
    <row r="160" spans="1:9" s="762" customFormat="1" ht="25.5">
      <c r="A160" s="781"/>
      <c r="B160" s="780"/>
      <c r="C160" s="788" t="s">
        <v>1749</v>
      </c>
      <c r="D160" s="681" t="s">
        <v>145</v>
      </c>
      <c r="E160" s="762">
        <v>2</v>
      </c>
      <c r="F160" s="777"/>
      <c r="G160" s="776"/>
      <c r="H160" s="782"/>
    </row>
    <row r="161" spans="1:9" s="762" customFormat="1">
      <c r="A161" s="781"/>
      <c r="B161" s="780"/>
      <c r="C161" s="783" t="s">
        <v>1748</v>
      </c>
      <c r="D161" s="681" t="s">
        <v>145</v>
      </c>
      <c r="E161" s="762">
        <v>3</v>
      </c>
      <c r="F161" s="777"/>
      <c r="G161" s="776"/>
      <c r="H161" s="782"/>
    </row>
    <row r="162" spans="1:9" s="762" customFormat="1">
      <c r="A162" s="781"/>
      <c r="B162" s="780"/>
      <c r="C162" s="783" t="s">
        <v>1709</v>
      </c>
      <c r="D162" s="681" t="s">
        <v>145</v>
      </c>
      <c r="E162" s="762">
        <v>5</v>
      </c>
      <c r="F162" s="777"/>
      <c r="G162" s="776"/>
      <c r="H162" s="782"/>
    </row>
    <row r="163" spans="1:9" s="762" customFormat="1">
      <c r="A163" s="781"/>
      <c r="B163" s="780"/>
      <c r="C163" s="783" t="s">
        <v>1728</v>
      </c>
      <c r="D163" s="681" t="s">
        <v>145</v>
      </c>
      <c r="E163" s="762">
        <v>4</v>
      </c>
      <c r="F163" s="777"/>
      <c r="G163" s="776"/>
      <c r="H163" s="782"/>
    </row>
    <row r="164" spans="1:9" s="762" customFormat="1">
      <c r="A164" s="781"/>
      <c r="B164" s="780"/>
      <c r="C164" s="783" t="s">
        <v>1727</v>
      </c>
      <c r="D164" s="681" t="s">
        <v>145</v>
      </c>
      <c r="E164" s="762">
        <v>28</v>
      </c>
      <c r="F164" s="777"/>
      <c r="G164" s="776"/>
      <c r="H164" s="782"/>
    </row>
    <row r="165" spans="1:9" s="762" customFormat="1">
      <c r="A165" s="781"/>
      <c r="B165" s="780"/>
      <c r="C165" s="783" t="s">
        <v>1747</v>
      </c>
      <c r="D165" s="681" t="s">
        <v>145</v>
      </c>
      <c r="E165" s="762">
        <v>3</v>
      </c>
      <c r="F165" s="777"/>
      <c r="G165" s="776"/>
      <c r="H165" s="782"/>
    </row>
    <row r="166" spans="1:9" s="762" customFormat="1">
      <c r="A166" s="781"/>
      <c r="B166" s="780"/>
      <c r="C166" s="783" t="s">
        <v>1746</v>
      </c>
      <c r="D166" s="681" t="s">
        <v>145</v>
      </c>
      <c r="E166" s="762">
        <v>12</v>
      </c>
      <c r="F166" s="777"/>
      <c r="G166" s="776"/>
      <c r="H166" s="782"/>
    </row>
    <row r="167" spans="1:9" s="762" customFormat="1">
      <c r="A167" s="781"/>
      <c r="B167" s="780"/>
      <c r="C167" s="783" t="s">
        <v>1708</v>
      </c>
      <c r="D167" s="681" t="s">
        <v>145</v>
      </c>
      <c r="E167" s="762">
        <v>2</v>
      </c>
      <c r="F167" s="777"/>
      <c r="G167" s="776"/>
      <c r="H167" s="782"/>
    </row>
    <row r="168" spans="1:9" s="762" customFormat="1">
      <c r="A168" s="781"/>
      <c r="B168" s="780"/>
      <c r="C168" s="783" t="s">
        <v>1745</v>
      </c>
      <c r="D168" s="681" t="s">
        <v>145</v>
      </c>
      <c r="E168" s="762">
        <v>3</v>
      </c>
      <c r="F168" s="777"/>
      <c r="G168" s="776"/>
      <c r="H168" s="782"/>
    </row>
    <row r="169" spans="1:9" s="762" customFormat="1">
      <c r="A169" s="781"/>
      <c r="B169" s="780"/>
      <c r="C169" s="783" t="s">
        <v>1725</v>
      </c>
      <c r="D169" s="681" t="s">
        <v>145</v>
      </c>
      <c r="E169" s="762">
        <v>1</v>
      </c>
      <c r="F169" s="777"/>
      <c r="G169" s="776"/>
      <c r="H169" s="782"/>
    </row>
    <row r="170" spans="1:9" s="762" customFormat="1">
      <c r="A170" s="781"/>
      <c r="B170" s="780"/>
      <c r="C170" s="783" t="s">
        <v>1744</v>
      </c>
      <c r="D170" s="681" t="s">
        <v>145</v>
      </c>
      <c r="E170" s="763">
        <v>1</v>
      </c>
      <c r="F170" s="777"/>
      <c r="G170" s="776"/>
      <c r="H170" s="782"/>
    </row>
    <row r="171" spans="1:9" s="762" customFormat="1">
      <c r="A171" s="781"/>
      <c r="B171" s="780"/>
      <c r="C171" s="779" t="s">
        <v>1707</v>
      </c>
      <c r="D171" s="681" t="s">
        <v>120</v>
      </c>
      <c r="E171" s="778">
        <v>1</v>
      </c>
      <c r="F171" s="777"/>
      <c r="G171" s="776"/>
      <c r="H171" s="764"/>
      <c r="I171" s="763"/>
    </row>
    <row r="172" spans="1:9" s="762" customFormat="1">
      <c r="A172" s="781"/>
      <c r="B172" s="780"/>
      <c r="C172" s="779" t="s">
        <v>1706</v>
      </c>
      <c r="D172" s="681" t="s">
        <v>120</v>
      </c>
      <c r="E172" s="778">
        <v>1</v>
      </c>
      <c r="F172" s="777"/>
      <c r="G172" s="776"/>
      <c r="H172" s="764"/>
      <c r="I172" s="763"/>
    </row>
    <row r="173" spans="1:9" s="762" customFormat="1">
      <c r="A173" s="781"/>
      <c r="B173" s="780"/>
      <c r="C173" s="779"/>
      <c r="D173" s="681"/>
      <c r="E173" s="778"/>
      <c r="F173" s="777"/>
      <c r="G173" s="776"/>
      <c r="H173" s="764"/>
      <c r="I173" s="763"/>
    </row>
    <row r="174" spans="1:9" ht="30" customHeight="1">
      <c r="B174" s="786">
        <v>2</v>
      </c>
      <c r="C174" s="684" t="s">
        <v>1743</v>
      </c>
    </row>
    <row r="175" spans="1:9">
      <c r="C175" s="785" t="s">
        <v>1742</v>
      </c>
      <c r="D175" s="681" t="s">
        <v>120</v>
      </c>
      <c r="E175" s="680">
        <v>1</v>
      </c>
      <c r="F175" s="646"/>
      <c r="G175" s="645">
        <f>E175*F175</f>
        <v>0</v>
      </c>
    </row>
    <row r="176" spans="1:9" s="762" customFormat="1">
      <c r="A176" s="781"/>
      <c r="B176" s="780"/>
      <c r="C176" s="783" t="s">
        <v>1732</v>
      </c>
      <c r="D176" s="681" t="s">
        <v>145</v>
      </c>
      <c r="E176" s="762">
        <v>1</v>
      </c>
      <c r="F176" s="777"/>
      <c r="G176" s="784"/>
      <c r="H176" s="782"/>
      <c r="I176" s="783"/>
    </row>
    <row r="177" spans="1:9" s="762" customFormat="1">
      <c r="A177" s="781"/>
      <c r="B177" s="780"/>
      <c r="C177" s="783" t="s">
        <v>1741</v>
      </c>
      <c r="D177" s="681" t="s">
        <v>145</v>
      </c>
      <c r="E177" s="762">
        <v>5</v>
      </c>
      <c r="F177" s="777"/>
      <c r="G177" s="784"/>
      <c r="H177" s="782"/>
      <c r="I177" s="783"/>
    </row>
    <row r="178" spans="1:9" s="762" customFormat="1">
      <c r="A178" s="781"/>
      <c r="B178" s="780"/>
      <c r="C178" s="783" t="s">
        <v>1712</v>
      </c>
      <c r="D178" s="681" t="s">
        <v>145</v>
      </c>
      <c r="E178" s="762">
        <v>1</v>
      </c>
      <c r="F178" s="777"/>
      <c r="G178" s="784"/>
      <c r="H178" s="782"/>
      <c r="I178" s="783"/>
    </row>
    <row r="179" spans="1:9" s="762" customFormat="1">
      <c r="A179" s="781"/>
      <c r="B179" s="780"/>
      <c r="C179" s="787" t="s">
        <v>1730</v>
      </c>
      <c r="D179" s="681" t="s">
        <v>145</v>
      </c>
      <c r="E179" s="762">
        <v>1</v>
      </c>
      <c r="F179" s="777"/>
      <c r="G179" s="784"/>
      <c r="H179" s="782"/>
      <c r="I179" s="783"/>
    </row>
    <row r="180" spans="1:9" s="762" customFormat="1">
      <c r="A180" s="781"/>
      <c r="B180" s="780"/>
      <c r="C180" s="783" t="s">
        <v>1729</v>
      </c>
      <c r="D180" s="681" t="s">
        <v>145</v>
      </c>
      <c r="E180" s="762">
        <v>8</v>
      </c>
      <c r="F180" s="777"/>
      <c r="G180" s="784"/>
      <c r="H180" s="782"/>
      <c r="I180" s="783"/>
    </row>
    <row r="181" spans="1:9" s="762" customFormat="1">
      <c r="A181" s="781"/>
      <c r="B181" s="780"/>
      <c r="C181" s="783" t="s">
        <v>1711</v>
      </c>
      <c r="D181" s="681" t="s">
        <v>145</v>
      </c>
      <c r="E181" s="762">
        <v>34</v>
      </c>
      <c r="F181" s="777"/>
      <c r="G181" s="784"/>
      <c r="H181" s="782"/>
      <c r="I181" s="783"/>
    </row>
    <row r="182" spans="1:9" s="762" customFormat="1">
      <c r="A182" s="781"/>
      <c r="B182" s="780"/>
      <c r="C182" s="783" t="s">
        <v>1740</v>
      </c>
      <c r="D182" s="681" t="s">
        <v>145</v>
      </c>
      <c r="E182" s="762">
        <v>19</v>
      </c>
      <c r="F182" s="777"/>
      <c r="G182" s="784"/>
      <c r="H182" s="782"/>
      <c r="I182" s="783"/>
    </row>
    <row r="183" spans="1:9" s="762" customFormat="1">
      <c r="A183" s="781"/>
      <c r="B183" s="780"/>
      <c r="C183" s="783" t="s">
        <v>1710</v>
      </c>
      <c r="D183" s="681" t="s">
        <v>145</v>
      </c>
      <c r="E183" s="762">
        <v>28</v>
      </c>
      <c r="F183" s="777"/>
      <c r="G183" s="784"/>
      <c r="H183" s="782"/>
      <c r="I183" s="783"/>
    </row>
    <row r="184" spans="1:9" s="762" customFormat="1">
      <c r="A184" s="781"/>
      <c r="B184" s="780"/>
      <c r="C184" s="783" t="s">
        <v>1728</v>
      </c>
      <c r="D184" s="681" t="s">
        <v>145</v>
      </c>
      <c r="E184" s="762">
        <v>2</v>
      </c>
      <c r="F184" s="777"/>
      <c r="G184" s="784"/>
      <c r="H184" s="782"/>
      <c r="I184" s="783"/>
    </row>
    <row r="185" spans="1:9" s="762" customFormat="1">
      <c r="A185" s="781"/>
      <c r="B185" s="780"/>
      <c r="C185" s="783" t="s">
        <v>1727</v>
      </c>
      <c r="D185" s="681" t="s">
        <v>145</v>
      </c>
      <c r="E185" s="762">
        <v>24</v>
      </c>
      <c r="F185" s="777"/>
      <c r="G185" s="776"/>
      <c r="H185" s="782"/>
      <c r="I185" s="783"/>
    </row>
    <row r="186" spans="1:9" s="762" customFormat="1">
      <c r="A186" s="781"/>
      <c r="B186" s="780"/>
      <c r="C186" s="783" t="s">
        <v>1739</v>
      </c>
      <c r="D186" s="681" t="s">
        <v>145</v>
      </c>
      <c r="E186" s="762">
        <v>5</v>
      </c>
      <c r="F186" s="777"/>
      <c r="G186" s="776"/>
      <c r="H186" s="782"/>
      <c r="I186" s="783"/>
    </row>
    <row r="187" spans="1:9" s="762" customFormat="1">
      <c r="A187" s="781"/>
      <c r="B187" s="780"/>
      <c r="C187" s="783" t="s">
        <v>1738</v>
      </c>
      <c r="D187" s="681" t="s">
        <v>145</v>
      </c>
      <c r="E187" s="762">
        <v>4</v>
      </c>
      <c r="F187" s="777"/>
      <c r="G187" s="776"/>
      <c r="H187" s="782"/>
      <c r="I187" s="783"/>
    </row>
    <row r="188" spans="1:9" s="762" customFormat="1" ht="13.5" customHeight="1">
      <c r="A188" s="781"/>
      <c r="B188" s="780"/>
      <c r="C188" s="783" t="s">
        <v>1708</v>
      </c>
      <c r="D188" s="681" t="s">
        <v>145</v>
      </c>
      <c r="E188" s="762">
        <v>2</v>
      </c>
      <c r="F188" s="777"/>
      <c r="G188" s="776"/>
      <c r="H188" s="782"/>
      <c r="I188" s="783"/>
    </row>
    <row r="189" spans="1:9" s="762" customFormat="1" ht="13.5" customHeight="1">
      <c r="A189" s="781"/>
      <c r="B189" s="780"/>
      <c r="C189" s="783" t="s">
        <v>1726</v>
      </c>
      <c r="D189" s="681" t="s">
        <v>145</v>
      </c>
      <c r="E189" s="762">
        <v>3</v>
      </c>
      <c r="F189" s="777"/>
      <c r="G189" s="776"/>
      <c r="H189" s="782"/>
      <c r="I189" s="783"/>
    </row>
    <row r="190" spans="1:9" s="762" customFormat="1" ht="13.5" customHeight="1">
      <c r="A190" s="781"/>
      <c r="B190" s="780"/>
      <c r="C190" s="783" t="s">
        <v>1725</v>
      </c>
      <c r="D190" s="681" t="s">
        <v>145</v>
      </c>
      <c r="E190" s="762">
        <v>1</v>
      </c>
      <c r="F190" s="777"/>
      <c r="G190" s="776"/>
      <c r="H190" s="782"/>
      <c r="I190" s="783"/>
    </row>
    <row r="191" spans="1:9" s="762" customFormat="1">
      <c r="A191" s="781"/>
      <c r="B191" s="780"/>
      <c r="C191" s="783" t="s">
        <v>1737</v>
      </c>
      <c r="D191" s="681" t="s">
        <v>145</v>
      </c>
      <c r="E191" s="762">
        <v>1</v>
      </c>
      <c r="F191" s="777"/>
      <c r="G191" s="784"/>
      <c r="H191" s="782"/>
      <c r="I191" s="783"/>
    </row>
    <row r="192" spans="1:9" s="762" customFormat="1">
      <c r="A192" s="781"/>
      <c r="B192" s="780"/>
      <c r="C192" s="783" t="s">
        <v>1736</v>
      </c>
      <c r="D192" s="681" t="s">
        <v>145</v>
      </c>
      <c r="E192" s="762">
        <v>6</v>
      </c>
      <c r="F192" s="777"/>
      <c r="G192" s="784"/>
      <c r="H192" s="782"/>
      <c r="I192" s="783"/>
    </row>
    <row r="193" spans="1:9" s="762" customFormat="1">
      <c r="A193" s="781"/>
      <c r="B193" s="780"/>
      <c r="C193" s="783" t="s">
        <v>1735</v>
      </c>
      <c r="D193" s="681" t="s">
        <v>145</v>
      </c>
      <c r="E193" s="763">
        <v>1</v>
      </c>
      <c r="F193" s="777"/>
      <c r="G193" s="784"/>
      <c r="H193" s="782"/>
      <c r="I193" s="783"/>
    </row>
    <row r="194" spans="1:9" s="762" customFormat="1">
      <c r="A194" s="781"/>
      <c r="B194" s="780"/>
      <c r="C194" s="779" t="s">
        <v>1707</v>
      </c>
      <c r="D194" s="681" t="s">
        <v>120</v>
      </c>
      <c r="E194" s="778">
        <v>1</v>
      </c>
      <c r="F194" s="777"/>
      <c r="G194" s="776"/>
      <c r="H194" s="764"/>
      <c r="I194" s="763"/>
    </row>
    <row r="195" spans="1:9" s="762" customFormat="1">
      <c r="A195" s="781"/>
      <c r="B195" s="780"/>
      <c r="C195" s="779" t="s">
        <v>1706</v>
      </c>
      <c r="D195" s="681" t="s">
        <v>120</v>
      </c>
      <c r="E195" s="778">
        <v>1</v>
      </c>
      <c r="F195" s="777"/>
      <c r="G195" s="776"/>
      <c r="H195" s="764"/>
      <c r="I195" s="763"/>
    </row>
    <row r="196" spans="1:9" s="762" customFormat="1">
      <c r="A196" s="781"/>
      <c r="B196" s="780"/>
      <c r="C196" s="779"/>
      <c r="D196" s="681"/>
      <c r="E196" s="778"/>
      <c r="F196" s="777"/>
      <c r="G196" s="776"/>
      <c r="H196" s="764"/>
      <c r="I196" s="763"/>
    </row>
    <row r="197" spans="1:9" ht="30" customHeight="1">
      <c r="B197" s="786">
        <v>3</v>
      </c>
      <c r="C197" s="684" t="s">
        <v>1734</v>
      </c>
    </row>
    <row r="198" spans="1:9">
      <c r="C198" s="785" t="s">
        <v>1733</v>
      </c>
      <c r="D198" s="681" t="s">
        <v>120</v>
      </c>
      <c r="E198" s="680">
        <v>1</v>
      </c>
      <c r="F198" s="646"/>
      <c r="G198" s="645">
        <f>E198*F198</f>
        <v>0</v>
      </c>
    </row>
    <row r="199" spans="1:9">
      <c r="C199" s="785"/>
      <c r="D199" s="681"/>
      <c r="E199" s="680"/>
      <c r="F199" s="646"/>
      <c r="G199" s="645"/>
    </row>
    <row r="200" spans="1:9" s="762" customFormat="1">
      <c r="A200" s="781"/>
      <c r="B200" s="780"/>
      <c r="C200" s="783" t="s">
        <v>1732</v>
      </c>
      <c r="D200" s="681" t="s">
        <v>145</v>
      </c>
      <c r="E200" s="762">
        <v>1</v>
      </c>
      <c r="F200" s="777"/>
      <c r="G200" s="784"/>
      <c r="H200" s="782"/>
      <c r="I200" s="783"/>
    </row>
    <row r="201" spans="1:9" s="762" customFormat="1">
      <c r="A201" s="781"/>
      <c r="B201" s="780"/>
      <c r="C201" s="783" t="s">
        <v>1731</v>
      </c>
      <c r="D201" s="681" t="s">
        <v>145</v>
      </c>
      <c r="E201" s="762">
        <v>3</v>
      </c>
      <c r="F201" s="777"/>
      <c r="G201" s="784"/>
      <c r="H201" s="782"/>
      <c r="I201" s="783"/>
    </row>
    <row r="202" spans="1:9" s="762" customFormat="1">
      <c r="A202" s="781"/>
      <c r="B202" s="780"/>
      <c r="C202" s="783" t="s">
        <v>1712</v>
      </c>
      <c r="D202" s="681" t="s">
        <v>145</v>
      </c>
      <c r="E202" s="762">
        <v>1</v>
      </c>
      <c r="F202" s="777"/>
      <c r="G202" s="784"/>
      <c r="H202" s="782"/>
      <c r="I202" s="783"/>
    </row>
    <row r="203" spans="1:9" s="762" customFormat="1">
      <c r="A203" s="781"/>
      <c r="B203" s="780"/>
      <c r="C203" s="787" t="s">
        <v>1730</v>
      </c>
      <c r="D203" s="681" t="s">
        <v>145</v>
      </c>
      <c r="E203" s="762">
        <v>1</v>
      </c>
      <c r="F203" s="777"/>
      <c r="G203" s="784"/>
      <c r="H203" s="782"/>
      <c r="I203" s="783"/>
    </row>
    <row r="204" spans="1:9" s="762" customFormat="1">
      <c r="A204" s="781"/>
      <c r="B204" s="780"/>
      <c r="C204" s="783" t="s">
        <v>1729</v>
      </c>
      <c r="D204" s="681" t="s">
        <v>145</v>
      </c>
      <c r="E204" s="762">
        <v>1</v>
      </c>
      <c r="F204" s="777"/>
      <c r="G204" s="784"/>
      <c r="H204" s="782"/>
      <c r="I204" s="783"/>
    </row>
    <row r="205" spans="1:9" s="762" customFormat="1">
      <c r="A205" s="781"/>
      <c r="B205" s="780"/>
      <c r="C205" s="783" t="s">
        <v>1710</v>
      </c>
      <c r="D205" s="681" t="s">
        <v>145</v>
      </c>
      <c r="E205" s="762">
        <v>21</v>
      </c>
      <c r="F205" s="777"/>
      <c r="G205" s="784"/>
      <c r="H205" s="782"/>
      <c r="I205" s="783"/>
    </row>
    <row r="206" spans="1:9" s="762" customFormat="1">
      <c r="A206" s="781"/>
      <c r="B206" s="780"/>
      <c r="C206" s="783" t="s">
        <v>1728</v>
      </c>
      <c r="D206" s="681" t="s">
        <v>145</v>
      </c>
      <c r="E206" s="762">
        <v>2</v>
      </c>
      <c r="F206" s="777"/>
      <c r="G206" s="784"/>
      <c r="H206" s="782"/>
      <c r="I206" s="783"/>
    </row>
    <row r="207" spans="1:9" s="762" customFormat="1">
      <c r="A207" s="781"/>
      <c r="B207" s="780"/>
      <c r="C207" s="783" t="s">
        <v>1727</v>
      </c>
      <c r="D207" s="681" t="s">
        <v>145</v>
      </c>
      <c r="E207" s="762">
        <v>24</v>
      </c>
      <c r="F207" s="777"/>
      <c r="G207" s="784"/>
      <c r="H207" s="782"/>
      <c r="I207" s="783"/>
    </row>
    <row r="208" spans="1:9" s="762" customFormat="1">
      <c r="A208" s="781"/>
      <c r="B208" s="780"/>
      <c r="C208" s="783" t="s">
        <v>1708</v>
      </c>
      <c r="D208" s="681" t="s">
        <v>145</v>
      </c>
      <c r="E208" s="762">
        <v>2</v>
      </c>
      <c r="F208" s="777"/>
      <c r="G208" s="784"/>
      <c r="H208" s="782"/>
      <c r="I208" s="783"/>
    </row>
    <row r="209" spans="1:9" s="762" customFormat="1">
      <c r="A209" s="781"/>
      <c r="B209" s="780"/>
      <c r="C209" s="783" t="s">
        <v>1726</v>
      </c>
      <c r="D209" s="681" t="s">
        <v>145</v>
      </c>
      <c r="E209" s="762">
        <v>3</v>
      </c>
      <c r="F209" s="777"/>
      <c r="G209" s="776"/>
      <c r="H209" s="782"/>
      <c r="I209" s="783"/>
    </row>
    <row r="210" spans="1:9" s="762" customFormat="1">
      <c r="A210" s="781"/>
      <c r="B210" s="780"/>
      <c r="C210" s="783" t="s">
        <v>1725</v>
      </c>
      <c r="D210" s="681" t="s">
        <v>145</v>
      </c>
      <c r="E210" s="762">
        <v>1</v>
      </c>
      <c r="F210" s="777"/>
      <c r="G210" s="776"/>
      <c r="H210" s="782"/>
      <c r="I210" s="783"/>
    </row>
    <row r="211" spans="1:9" s="762" customFormat="1">
      <c r="A211" s="781"/>
      <c r="B211" s="780"/>
      <c r="C211" s="783" t="s">
        <v>1724</v>
      </c>
      <c r="D211" s="681" t="s">
        <v>145</v>
      </c>
      <c r="E211" s="762">
        <v>1</v>
      </c>
      <c r="F211" s="777"/>
      <c r="G211" s="776"/>
      <c r="H211" s="782"/>
      <c r="I211" s="783"/>
    </row>
    <row r="212" spans="1:9" s="762" customFormat="1">
      <c r="A212" s="781"/>
      <c r="B212" s="780"/>
      <c r="C212" s="779" t="s">
        <v>1707</v>
      </c>
      <c r="D212" s="681" t="s">
        <v>120</v>
      </c>
      <c r="E212" s="778">
        <v>1</v>
      </c>
      <c r="F212" s="777"/>
      <c r="G212" s="776"/>
      <c r="H212" s="764"/>
      <c r="I212" s="763"/>
    </row>
    <row r="213" spans="1:9" s="762" customFormat="1">
      <c r="A213" s="781"/>
      <c r="B213" s="780"/>
      <c r="C213" s="779" t="s">
        <v>1706</v>
      </c>
      <c r="D213" s="681" t="s">
        <v>120</v>
      </c>
      <c r="E213" s="778">
        <v>1</v>
      </c>
      <c r="F213" s="777"/>
      <c r="G213" s="776"/>
      <c r="H213" s="764"/>
      <c r="I213" s="763"/>
    </row>
    <row r="214" spans="1:9" s="762" customFormat="1">
      <c r="A214" s="781"/>
      <c r="B214" s="780"/>
      <c r="C214" s="779"/>
      <c r="D214" s="681"/>
      <c r="E214" s="778"/>
      <c r="F214" s="777"/>
      <c r="G214" s="776"/>
      <c r="H214" s="764"/>
      <c r="I214" s="763"/>
    </row>
    <row r="215" spans="1:9" ht="38.25">
      <c r="B215" s="786">
        <v>4</v>
      </c>
      <c r="C215" s="684" t="s">
        <v>1721</v>
      </c>
    </row>
    <row r="216" spans="1:9">
      <c r="C216" s="785" t="s">
        <v>1723</v>
      </c>
      <c r="D216" s="681" t="s">
        <v>120</v>
      </c>
      <c r="E216" s="680">
        <v>1</v>
      </c>
      <c r="F216" s="646"/>
      <c r="G216" s="645">
        <f>E216*F216</f>
        <v>0</v>
      </c>
    </row>
    <row r="217" spans="1:9">
      <c r="C217" s="785"/>
      <c r="D217" s="681"/>
      <c r="E217" s="680"/>
      <c r="F217" s="646"/>
      <c r="G217" s="645"/>
    </row>
    <row r="218" spans="1:9" s="762" customFormat="1">
      <c r="A218" s="781"/>
      <c r="B218" s="780"/>
      <c r="C218" s="783" t="s">
        <v>1719</v>
      </c>
      <c r="D218" s="681" t="s">
        <v>145</v>
      </c>
      <c r="E218" s="762">
        <v>6</v>
      </c>
      <c r="F218" s="777"/>
      <c r="G218" s="784"/>
      <c r="H218" s="782"/>
      <c r="I218" s="783" t="s">
        <v>11</v>
      </c>
    </row>
    <row r="219" spans="1:9" s="762" customFormat="1">
      <c r="A219" s="781"/>
      <c r="B219" s="780"/>
      <c r="C219" s="783" t="s">
        <v>1718</v>
      </c>
      <c r="D219" s="681" t="s">
        <v>145</v>
      </c>
      <c r="E219" s="762">
        <v>1</v>
      </c>
      <c r="F219" s="777"/>
      <c r="G219" s="784"/>
      <c r="H219" s="782"/>
      <c r="I219" s="783"/>
    </row>
    <row r="220" spans="1:9" s="762" customFormat="1">
      <c r="A220" s="781"/>
      <c r="B220" s="780"/>
      <c r="C220" s="783" t="s">
        <v>1717</v>
      </c>
      <c r="D220" s="681" t="s">
        <v>145</v>
      </c>
      <c r="E220" s="762">
        <v>1</v>
      </c>
      <c r="F220" s="777"/>
      <c r="G220" s="784"/>
      <c r="H220" s="782"/>
      <c r="I220" s="783"/>
    </row>
    <row r="221" spans="1:9" s="762" customFormat="1">
      <c r="A221" s="781"/>
      <c r="B221" s="780"/>
      <c r="C221" s="783" t="s">
        <v>1722</v>
      </c>
      <c r="D221" s="681" t="s">
        <v>145</v>
      </c>
      <c r="E221" s="762">
        <v>1</v>
      </c>
      <c r="F221" s="777"/>
      <c r="G221" s="784"/>
      <c r="H221" s="782"/>
      <c r="I221" s="783"/>
    </row>
    <row r="222" spans="1:9" s="762" customFormat="1">
      <c r="A222" s="781"/>
      <c r="B222" s="780"/>
      <c r="C222" s="783" t="s">
        <v>1715</v>
      </c>
      <c r="D222" s="681" t="s">
        <v>145</v>
      </c>
      <c r="E222" s="762">
        <v>1</v>
      </c>
      <c r="F222" s="777"/>
      <c r="G222" s="784"/>
      <c r="H222" s="782"/>
      <c r="I222" s="783"/>
    </row>
    <row r="223" spans="1:9" s="762" customFormat="1">
      <c r="A223" s="781"/>
      <c r="B223" s="780"/>
      <c r="C223" s="779" t="s">
        <v>1707</v>
      </c>
      <c r="D223" s="681" t="s">
        <v>120</v>
      </c>
      <c r="E223" s="778">
        <v>1</v>
      </c>
      <c r="F223" s="777"/>
      <c r="G223" s="776"/>
      <c r="H223" s="764"/>
      <c r="I223" s="763"/>
    </row>
    <row r="224" spans="1:9" s="762" customFormat="1">
      <c r="A224" s="781"/>
      <c r="B224" s="780"/>
      <c r="C224" s="779" t="s">
        <v>1706</v>
      </c>
      <c r="D224" s="681" t="s">
        <v>120</v>
      </c>
      <c r="E224" s="778">
        <v>1</v>
      </c>
      <c r="F224" s="777"/>
      <c r="G224" s="776"/>
      <c r="H224" s="764"/>
      <c r="I224" s="763"/>
    </row>
    <row r="225" spans="1:9" s="762" customFormat="1">
      <c r="A225" s="781"/>
      <c r="B225" s="780"/>
      <c r="C225" s="783"/>
      <c r="D225" s="681"/>
      <c r="F225" s="777"/>
      <c r="G225" s="784"/>
      <c r="H225" s="782"/>
      <c r="I225" s="783"/>
    </row>
    <row r="226" spans="1:9" ht="38.25">
      <c r="B226" s="786">
        <v>5</v>
      </c>
      <c r="C226" s="684" t="s">
        <v>1721</v>
      </c>
    </row>
    <row r="227" spans="1:9">
      <c r="C227" s="785" t="s">
        <v>1720</v>
      </c>
      <c r="D227" s="681" t="s">
        <v>120</v>
      </c>
      <c r="E227" s="680">
        <v>1</v>
      </c>
      <c r="F227" s="646"/>
      <c r="G227" s="645">
        <f>E227*F227</f>
        <v>0</v>
      </c>
    </row>
    <row r="228" spans="1:9">
      <c r="C228" s="785"/>
      <c r="D228" s="681"/>
      <c r="E228" s="680"/>
      <c r="F228" s="646"/>
      <c r="G228" s="645"/>
    </row>
    <row r="229" spans="1:9" s="762" customFormat="1">
      <c r="A229" s="781"/>
      <c r="B229" s="780"/>
      <c r="C229" s="783" t="s">
        <v>1719</v>
      </c>
      <c r="D229" s="681" t="s">
        <v>145</v>
      </c>
      <c r="E229" s="762">
        <v>3</v>
      </c>
      <c r="F229" s="777"/>
      <c r="G229" s="784"/>
      <c r="H229" s="782"/>
      <c r="I229" s="783"/>
    </row>
    <row r="230" spans="1:9" s="762" customFormat="1">
      <c r="A230" s="781"/>
      <c r="B230" s="780"/>
      <c r="C230" s="783" t="s">
        <v>1718</v>
      </c>
      <c r="D230" s="681" t="s">
        <v>145</v>
      </c>
      <c r="E230" s="762">
        <v>1</v>
      </c>
      <c r="F230" s="777"/>
      <c r="G230" s="784"/>
      <c r="H230" s="782"/>
      <c r="I230" s="783"/>
    </row>
    <row r="231" spans="1:9" s="762" customFormat="1">
      <c r="A231" s="781"/>
      <c r="B231" s="780"/>
      <c r="C231" s="783" t="s">
        <v>1717</v>
      </c>
      <c r="D231" s="681" t="s">
        <v>145</v>
      </c>
      <c r="E231" s="762">
        <v>1</v>
      </c>
      <c r="F231" s="777"/>
      <c r="G231" s="784"/>
      <c r="H231" s="782"/>
      <c r="I231" s="783"/>
    </row>
    <row r="232" spans="1:9" s="762" customFormat="1">
      <c r="A232" s="781"/>
      <c r="B232" s="780"/>
      <c r="C232" s="783" t="s">
        <v>1716</v>
      </c>
      <c r="D232" s="681" t="s">
        <v>145</v>
      </c>
      <c r="E232" s="762">
        <v>1</v>
      </c>
      <c r="F232" s="777"/>
      <c r="G232" s="784"/>
      <c r="H232" s="782"/>
      <c r="I232" s="783"/>
    </row>
    <row r="233" spans="1:9" s="762" customFormat="1">
      <c r="A233" s="781"/>
      <c r="B233" s="780"/>
      <c r="C233" s="783" t="s">
        <v>1715</v>
      </c>
      <c r="D233" s="681" t="s">
        <v>145</v>
      </c>
      <c r="E233" s="762">
        <v>1</v>
      </c>
      <c r="F233" s="777"/>
      <c r="G233" s="784"/>
      <c r="H233" s="782"/>
      <c r="I233" s="783"/>
    </row>
    <row r="234" spans="1:9" s="762" customFormat="1">
      <c r="A234" s="781"/>
      <c r="B234" s="780"/>
      <c r="C234" s="779" t="s">
        <v>1707</v>
      </c>
      <c r="D234" s="681" t="s">
        <v>120</v>
      </c>
      <c r="E234" s="778">
        <v>1</v>
      </c>
      <c r="F234" s="777"/>
      <c r="G234" s="776"/>
      <c r="H234" s="764"/>
      <c r="I234" s="763"/>
    </row>
    <row r="235" spans="1:9" s="762" customFormat="1">
      <c r="A235" s="781"/>
      <c r="B235" s="780"/>
      <c r="C235" s="779" t="s">
        <v>1706</v>
      </c>
      <c r="D235" s="681" t="s">
        <v>120</v>
      </c>
      <c r="E235" s="778">
        <v>1</v>
      </c>
      <c r="F235" s="777"/>
      <c r="G235" s="776"/>
      <c r="H235" s="764"/>
      <c r="I235" s="763"/>
    </row>
    <row r="236" spans="1:9" s="762" customFormat="1">
      <c r="A236" s="781"/>
      <c r="B236" s="780"/>
      <c r="C236" s="779"/>
      <c r="D236" s="681"/>
      <c r="E236" s="778"/>
      <c r="F236" s="777"/>
      <c r="G236" s="776"/>
      <c r="H236" s="764"/>
      <c r="I236" s="763"/>
    </row>
    <row r="237" spans="1:9" ht="25.5">
      <c r="B237" s="786">
        <v>6</v>
      </c>
      <c r="C237" s="684" t="s">
        <v>1714</v>
      </c>
    </row>
    <row r="238" spans="1:9">
      <c r="C238" s="785" t="s">
        <v>1713</v>
      </c>
      <c r="D238" s="681" t="s">
        <v>120</v>
      </c>
      <c r="E238" s="680">
        <v>1</v>
      </c>
      <c r="F238" s="646"/>
      <c r="G238" s="645">
        <f>E238*F238</f>
        <v>0</v>
      </c>
    </row>
    <row r="239" spans="1:9">
      <c r="C239" s="785"/>
      <c r="D239" s="681"/>
      <c r="E239" s="680"/>
      <c r="F239" s="646"/>
      <c r="G239" s="645"/>
    </row>
    <row r="240" spans="1:9" s="762" customFormat="1">
      <c r="A240" s="781"/>
      <c r="B240" s="780"/>
      <c r="C240" s="783" t="s">
        <v>1712</v>
      </c>
      <c r="D240" s="681" t="s">
        <v>145</v>
      </c>
      <c r="E240" s="762">
        <v>1</v>
      </c>
      <c r="F240" s="777"/>
      <c r="G240" s="784"/>
      <c r="H240" s="782"/>
      <c r="I240" s="763"/>
    </row>
    <row r="241" spans="1:9" s="762" customFormat="1">
      <c r="A241" s="781"/>
      <c r="B241" s="780"/>
      <c r="C241" s="783" t="s">
        <v>1711</v>
      </c>
      <c r="D241" s="681" t="s">
        <v>145</v>
      </c>
      <c r="E241" s="762">
        <v>2</v>
      </c>
      <c r="F241" s="777"/>
      <c r="G241" s="784"/>
      <c r="H241" s="782"/>
      <c r="I241" s="763"/>
    </row>
    <row r="242" spans="1:9" s="762" customFormat="1">
      <c r="A242" s="781"/>
      <c r="B242" s="780"/>
      <c r="C242" s="783" t="s">
        <v>1710</v>
      </c>
      <c r="D242" s="681" t="s">
        <v>145</v>
      </c>
      <c r="E242" s="762">
        <v>2</v>
      </c>
      <c r="F242" s="777"/>
      <c r="G242" s="784"/>
      <c r="H242" s="782"/>
      <c r="I242" s="763"/>
    </row>
    <row r="243" spans="1:9" s="762" customFormat="1">
      <c r="A243" s="781"/>
      <c r="B243" s="780"/>
      <c r="C243" s="783" t="s">
        <v>1709</v>
      </c>
      <c r="D243" s="681" t="s">
        <v>145</v>
      </c>
      <c r="E243" s="762">
        <v>2</v>
      </c>
      <c r="F243" s="777"/>
      <c r="G243" s="776"/>
      <c r="H243" s="782"/>
      <c r="I243" s="763"/>
    </row>
    <row r="244" spans="1:9" s="762" customFormat="1">
      <c r="A244" s="781"/>
      <c r="B244" s="780"/>
      <c r="C244" s="783" t="s">
        <v>1708</v>
      </c>
      <c r="D244" s="681" t="s">
        <v>145</v>
      </c>
      <c r="E244" s="762">
        <v>1</v>
      </c>
      <c r="F244" s="777"/>
      <c r="G244" s="776"/>
      <c r="H244" s="782"/>
      <c r="I244" s="763"/>
    </row>
    <row r="245" spans="1:9" s="762" customFormat="1">
      <c r="A245" s="781"/>
      <c r="B245" s="780"/>
      <c r="C245" s="779" t="s">
        <v>1707</v>
      </c>
      <c r="D245" s="681" t="s">
        <v>120</v>
      </c>
      <c r="E245" s="778">
        <v>1</v>
      </c>
      <c r="F245" s="777"/>
      <c r="G245" s="776"/>
      <c r="H245" s="764"/>
      <c r="I245" s="763"/>
    </row>
    <row r="246" spans="1:9" s="762" customFormat="1">
      <c r="A246" s="781"/>
      <c r="B246" s="780"/>
      <c r="C246" s="779" t="s">
        <v>1706</v>
      </c>
      <c r="D246" s="681" t="s">
        <v>120</v>
      </c>
      <c r="E246" s="778">
        <v>1</v>
      </c>
      <c r="F246" s="777"/>
      <c r="G246" s="776"/>
      <c r="H246" s="764"/>
      <c r="I246" s="763"/>
    </row>
    <row r="248" spans="1:9">
      <c r="A248" s="662"/>
      <c r="B248" s="719"/>
      <c r="C248" s="718" t="s">
        <v>1705</v>
      </c>
      <c r="D248" s="717"/>
      <c r="E248" s="716"/>
      <c r="F248" s="715"/>
      <c r="G248" s="714">
        <f>SUM(G147:G247)</f>
        <v>0</v>
      </c>
    </row>
    <row r="249" spans="1:9">
      <c r="A249" s="662"/>
      <c r="B249" s="723"/>
      <c r="C249" s="722"/>
      <c r="D249" s="726"/>
      <c r="E249" s="680"/>
      <c r="F249" s="721"/>
      <c r="G249" s="720"/>
    </row>
    <row r="250" spans="1:9">
      <c r="B250" s="653" t="s">
        <v>103</v>
      </c>
      <c r="C250" s="652" t="s">
        <v>1386</v>
      </c>
    </row>
    <row r="252" spans="1:9" ht="38.25">
      <c r="B252" s="754">
        <v>1</v>
      </c>
      <c r="C252" s="684" t="s">
        <v>1704</v>
      </c>
    </row>
    <row r="253" spans="1:9">
      <c r="C253" s="684"/>
    </row>
    <row r="254" spans="1:9">
      <c r="C254" s="684" t="s">
        <v>1703</v>
      </c>
      <c r="D254" s="681" t="s">
        <v>1398</v>
      </c>
      <c r="E254" s="642">
        <v>95</v>
      </c>
      <c r="F254" s="646"/>
      <c r="G254" s="645">
        <f t="shared" ref="G254:G262" si="3">E254*F254</f>
        <v>0</v>
      </c>
    </row>
    <row r="255" spans="1:9">
      <c r="C255" s="684" t="s">
        <v>1702</v>
      </c>
      <c r="D255" s="681" t="s">
        <v>1398</v>
      </c>
      <c r="E255" s="642">
        <v>95</v>
      </c>
      <c r="F255" s="646"/>
      <c r="G255" s="645">
        <f t="shared" si="3"/>
        <v>0</v>
      </c>
    </row>
    <row r="256" spans="1:9">
      <c r="C256" s="684" t="s">
        <v>1701</v>
      </c>
      <c r="D256" s="681" t="s">
        <v>1398</v>
      </c>
      <c r="E256" s="642">
        <v>95</v>
      </c>
      <c r="F256" s="646"/>
      <c r="G256" s="645">
        <f t="shared" si="3"/>
        <v>0</v>
      </c>
    </row>
    <row r="257" spans="2:20">
      <c r="C257" s="684" t="s">
        <v>1700</v>
      </c>
      <c r="D257" s="681" t="s">
        <v>1398</v>
      </c>
      <c r="E257" s="642">
        <v>95</v>
      </c>
      <c r="F257" s="646"/>
      <c r="G257" s="645">
        <f t="shared" si="3"/>
        <v>0</v>
      </c>
    </row>
    <row r="258" spans="2:20">
      <c r="C258" s="684" t="s">
        <v>1699</v>
      </c>
      <c r="D258" s="681" t="s">
        <v>1398</v>
      </c>
      <c r="E258" s="642">
        <v>10</v>
      </c>
      <c r="F258" s="646"/>
      <c r="G258" s="645">
        <f t="shared" si="3"/>
        <v>0</v>
      </c>
    </row>
    <row r="259" spans="2:20">
      <c r="C259" s="684" t="s">
        <v>1698</v>
      </c>
      <c r="D259" s="681" t="s">
        <v>1398</v>
      </c>
      <c r="E259" s="642">
        <v>10</v>
      </c>
      <c r="F259" s="646"/>
      <c r="G259" s="645">
        <f t="shared" si="3"/>
        <v>0</v>
      </c>
    </row>
    <row r="260" spans="2:20">
      <c r="C260" s="684" t="s">
        <v>1697</v>
      </c>
      <c r="D260" s="681" t="s">
        <v>1398</v>
      </c>
      <c r="E260" s="642">
        <v>140</v>
      </c>
      <c r="F260" s="646"/>
      <c r="G260" s="645">
        <f t="shared" si="3"/>
        <v>0</v>
      </c>
    </row>
    <row r="261" spans="2:20">
      <c r="C261" s="684" t="s">
        <v>1696</v>
      </c>
      <c r="D261" s="681" t="s">
        <v>1398</v>
      </c>
      <c r="E261" s="642">
        <v>120</v>
      </c>
      <c r="F261" s="646"/>
      <c r="G261" s="645">
        <f t="shared" si="3"/>
        <v>0</v>
      </c>
    </row>
    <row r="262" spans="2:20">
      <c r="C262" s="684" t="s">
        <v>1695</v>
      </c>
      <c r="D262" s="681" t="s">
        <v>1398</v>
      </c>
      <c r="E262" s="642">
        <v>95</v>
      </c>
      <c r="F262" s="646"/>
      <c r="G262" s="645">
        <f t="shared" si="3"/>
        <v>0</v>
      </c>
    </row>
    <row r="263" spans="2:20">
      <c r="C263" s="684"/>
    </row>
    <row r="264" spans="2:20" ht="25.5">
      <c r="B264" s="754">
        <v>2</v>
      </c>
      <c r="C264" s="684" t="s">
        <v>1694</v>
      </c>
    </row>
    <row r="265" spans="2:20">
      <c r="C265" s="684"/>
    </row>
    <row r="266" spans="2:20">
      <c r="C266" s="684" t="s">
        <v>1693</v>
      </c>
      <c r="D266" s="681" t="s">
        <v>1398</v>
      </c>
      <c r="E266" s="642">
        <v>170</v>
      </c>
      <c r="F266" s="646"/>
      <c r="G266" s="645">
        <f>E266*F266</f>
        <v>0</v>
      </c>
      <c r="H266" s="775"/>
    </row>
    <row r="267" spans="2:20">
      <c r="C267" s="684" t="s">
        <v>1692</v>
      </c>
      <c r="D267" s="681" t="s">
        <v>1398</v>
      </c>
      <c r="E267" s="642">
        <v>20</v>
      </c>
      <c r="F267" s="646"/>
      <c r="G267" s="645">
        <f>E267*F267</f>
        <v>0</v>
      </c>
      <c r="H267" s="775"/>
    </row>
    <row r="268" spans="2:20">
      <c r="C268" s="684" t="s">
        <v>1691</v>
      </c>
      <c r="D268" s="681" t="s">
        <v>1398</v>
      </c>
      <c r="E268" s="642">
        <v>180</v>
      </c>
      <c r="F268" s="646"/>
      <c r="G268" s="645">
        <f>E268*F268</f>
        <v>0</v>
      </c>
      <c r="H268" s="775"/>
    </row>
    <row r="269" spans="2:20">
      <c r="C269" s="684" t="s">
        <v>1690</v>
      </c>
      <c r="D269" s="681" t="s">
        <v>1398</v>
      </c>
      <c r="E269" s="642">
        <v>120</v>
      </c>
      <c r="F269" s="646"/>
      <c r="G269" s="645">
        <f>E269*F269</f>
        <v>0</v>
      </c>
      <c r="H269" s="775"/>
    </row>
    <row r="270" spans="2:20">
      <c r="C270" s="684" t="s">
        <v>1689</v>
      </c>
      <c r="D270" s="681" t="s">
        <v>1398</v>
      </c>
      <c r="E270" s="642">
        <v>95</v>
      </c>
      <c r="F270" s="646"/>
      <c r="G270" s="645">
        <f>E270*F270</f>
        <v>0</v>
      </c>
      <c r="H270" s="775"/>
    </row>
    <row r="271" spans="2:20">
      <c r="C271" s="684"/>
      <c r="D271" s="681"/>
      <c r="F271" s="646"/>
      <c r="G271" s="645"/>
      <c r="H271" s="775"/>
    </row>
    <row r="272" spans="2:20" ht="25.5">
      <c r="B272" s="754">
        <v>3</v>
      </c>
      <c r="C272" s="774" t="s">
        <v>1688</v>
      </c>
      <c r="D272" s="681" t="s">
        <v>145</v>
      </c>
      <c r="E272" s="642">
        <v>1</v>
      </c>
      <c r="F272" s="646"/>
      <c r="G272" s="645">
        <f>E272*F272</f>
        <v>0</v>
      </c>
      <c r="I272" s="774"/>
      <c r="J272" s="774"/>
      <c r="K272" s="774"/>
      <c r="L272" s="774"/>
      <c r="M272" s="774"/>
      <c r="N272" s="774"/>
      <c r="O272" s="774"/>
      <c r="P272" s="774"/>
      <c r="Q272" s="774"/>
      <c r="R272" s="774"/>
      <c r="S272" s="774"/>
      <c r="T272" s="774"/>
    </row>
    <row r="273" spans="1:20">
      <c r="C273" s="684"/>
      <c r="D273" s="681"/>
      <c r="F273" s="646"/>
      <c r="G273" s="645"/>
      <c r="H273" s="775"/>
      <c r="I273" s="774"/>
      <c r="J273" s="774"/>
      <c r="K273" s="774"/>
      <c r="L273" s="774"/>
      <c r="M273" s="774"/>
      <c r="N273" s="774"/>
      <c r="O273" s="774"/>
      <c r="P273" s="774"/>
      <c r="Q273" s="774"/>
      <c r="R273" s="774"/>
      <c r="S273" s="774"/>
      <c r="T273" s="774"/>
    </row>
    <row r="274" spans="1:20" ht="14.25" customHeight="1">
      <c r="B274" s="754">
        <v>4</v>
      </c>
      <c r="C274" s="684" t="s">
        <v>1687</v>
      </c>
      <c r="D274" s="681" t="s">
        <v>120</v>
      </c>
      <c r="E274" s="642">
        <v>1</v>
      </c>
      <c r="F274" s="646"/>
      <c r="G274" s="645">
        <f>E274*F274</f>
        <v>0</v>
      </c>
      <c r="I274" s="774"/>
      <c r="J274" s="774"/>
      <c r="K274" s="774"/>
      <c r="L274" s="774"/>
      <c r="M274" s="774"/>
      <c r="N274" s="774"/>
      <c r="O274" s="774"/>
      <c r="P274" s="774"/>
      <c r="Q274" s="774"/>
      <c r="R274" s="774"/>
      <c r="S274" s="774"/>
      <c r="T274" s="774"/>
    </row>
    <row r="275" spans="1:20">
      <c r="C275" s="684"/>
      <c r="I275" s="774"/>
      <c r="J275" s="774"/>
      <c r="K275" s="774"/>
      <c r="L275" s="774"/>
      <c r="M275" s="774"/>
      <c r="N275" s="774"/>
      <c r="O275" s="774"/>
      <c r="P275" s="774"/>
      <c r="Q275" s="774"/>
      <c r="R275" s="774"/>
      <c r="S275" s="774"/>
      <c r="T275" s="774"/>
    </row>
    <row r="276" spans="1:20">
      <c r="B276" s="754">
        <v>5</v>
      </c>
      <c r="C276" s="774" t="s">
        <v>1686</v>
      </c>
      <c r="D276" s="681" t="s">
        <v>120</v>
      </c>
      <c r="E276" s="642">
        <v>1</v>
      </c>
      <c r="F276" s="646"/>
      <c r="G276" s="645">
        <f>E276*F276</f>
        <v>0</v>
      </c>
      <c r="I276" s="774"/>
      <c r="J276" s="774"/>
      <c r="K276" s="774"/>
      <c r="L276" s="774"/>
      <c r="M276" s="774"/>
      <c r="N276" s="774"/>
      <c r="O276" s="774"/>
      <c r="P276" s="774"/>
      <c r="Q276" s="774"/>
      <c r="R276" s="774"/>
      <c r="S276" s="774"/>
      <c r="T276" s="774"/>
    </row>
    <row r="277" spans="1:20">
      <c r="I277" s="774"/>
      <c r="J277" s="774"/>
      <c r="K277" s="774"/>
      <c r="L277" s="774"/>
      <c r="M277" s="774"/>
      <c r="N277" s="774"/>
      <c r="O277" s="774"/>
      <c r="P277" s="774"/>
      <c r="Q277" s="774"/>
      <c r="R277" s="774"/>
      <c r="S277" s="774"/>
      <c r="T277" s="774"/>
    </row>
    <row r="278" spans="1:20">
      <c r="A278" s="662"/>
      <c r="B278" s="719"/>
      <c r="C278" s="718" t="s">
        <v>1685</v>
      </c>
      <c r="D278" s="717"/>
      <c r="E278" s="716"/>
      <c r="F278" s="715"/>
      <c r="G278" s="714">
        <f>SUM(G254:G277)</f>
        <v>0</v>
      </c>
    </row>
    <row r="280" spans="1:20" s="639" customFormat="1">
      <c r="A280" s="662"/>
      <c r="B280" s="661"/>
      <c r="C280" s="660" t="s">
        <v>1684</v>
      </c>
      <c r="D280" s="659"/>
      <c r="E280" s="658"/>
      <c r="F280" s="657"/>
      <c r="G280" s="656">
        <f>G45+G144+G248+G278</f>
        <v>0</v>
      </c>
      <c r="H280" s="655"/>
    </row>
    <row r="283" spans="1:20" s="732" customFormat="1">
      <c r="A283" s="662"/>
      <c r="B283" s="652" t="s">
        <v>374</v>
      </c>
      <c r="C283" s="652" t="s">
        <v>1383</v>
      </c>
      <c r="D283" s="681"/>
      <c r="E283" s="680"/>
      <c r="F283" s="773"/>
      <c r="G283" s="772"/>
      <c r="H283" s="698"/>
      <c r="J283" s="735"/>
    </row>
    <row r="285" spans="1:20">
      <c r="B285" s="653" t="s">
        <v>98</v>
      </c>
      <c r="C285" s="652" t="s">
        <v>1382</v>
      </c>
    </row>
    <row r="287" spans="1:20">
      <c r="C287" s="713" t="s">
        <v>1683</v>
      </c>
    </row>
    <row r="288" spans="1:20">
      <c r="C288" s="713"/>
    </row>
    <row r="289" spans="1:15" ht="54.75" customHeight="1">
      <c r="B289" s="755">
        <v>1</v>
      </c>
      <c r="C289" s="767" t="s">
        <v>1682</v>
      </c>
      <c r="D289" s="648" t="s">
        <v>145</v>
      </c>
      <c r="E289" s="647">
        <v>231</v>
      </c>
      <c r="F289" s="646"/>
      <c r="G289" s="645">
        <f>E289*F289</f>
        <v>0</v>
      </c>
      <c r="H289" s="760"/>
      <c r="I289" s="647"/>
    </row>
    <row r="290" spans="1:15">
      <c r="B290" s="755"/>
      <c r="C290" s="761"/>
      <c r="D290" s="648"/>
      <c r="E290" s="647"/>
      <c r="H290" s="760"/>
    </row>
    <row r="291" spans="1:15" ht="56.25" customHeight="1">
      <c r="B291" s="755">
        <v>2</v>
      </c>
      <c r="C291" s="767" t="s">
        <v>1681</v>
      </c>
      <c r="D291" s="648" t="s">
        <v>145</v>
      </c>
      <c r="E291" s="647">
        <v>7</v>
      </c>
      <c r="F291" s="646"/>
      <c r="G291" s="645">
        <f>E291*F291</f>
        <v>0</v>
      </c>
      <c r="H291" s="760"/>
      <c r="I291" s="647"/>
    </row>
    <row r="292" spans="1:15">
      <c r="B292" s="755"/>
      <c r="C292" s="761"/>
      <c r="D292" s="648"/>
      <c r="E292" s="647"/>
      <c r="H292" s="760"/>
    </row>
    <row r="293" spans="1:15" ht="38.25">
      <c r="B293" s="755">
        <v>3</v>
      </c>
      <c r="C293" s="767" t="s">
        <v>1680</v>
      </c>
      <c r="D293" s="648" t="s">
        <v>1398</v>
      </c>
      <c r="E293" s="647">
        <v>21500</v>
      </c>
      <c r="F293" s="646"/>
      <c r="G293" s="645">
        <f>E293*F293</f>
        <v>0</v>
      </c>
      <c r="H293" s="760"/>
    </row>
    <row r="294" spans="1:15">
      <c r="B294" s="755"/>
      <c r="C294" s="761"/>
      <c r="D294" s="648"/>
      <c r="E294" s="647"/>
      <c r="H294" s="760"/>
    </row>
    <row r="295" spans="1:15" ht="38.25">
      <c r="B295" s="755">
        <v>4</v>
      </c>
      <c r="C295" s="761" t="s">
        <v>1679</v>
      </c>
      <c r="D295" s="648" t="s">
        <v>1398</v>
      </c>
      <c r="E295" s="647">
        <v>420</v>
      </c>
      <c r="F295" s="646"/>
      <c r="G295" s="645">
        <f>E295*F295</f>
        <v>0</v>
      </c>
      <c r="H295" s="760"/>
    </row>
    <row r="296" spans="1:15">
      <c r="B296" s="755"/>
      <c r="C296" s="761"/>
      <c r="D296" s="648"/>
      <c r="E296" s="647"/>
      <c r="H296" s="760"/>
    </row>
    <row r="297" spans="1:15" ht="25.5">
      <c r="B297" s="755">
        <v>5</v>
      </c>
      <c r="C297" s="761" t="s">
        <v>1678</v>
      </c>
      <c r="D297" s="648" t="s">
        <v>1398</v>
      </c>
      <c r="E297" s="647">
        <v>350</v>
      </c>
      <c r="F297" s="646"/>
      <c r="G297" s="645">
        <f>E297*F297</f>
        <v>0</v>
      </c>
      <c r="H297" s="760"/>
    </row>
    <row r="298" spans="1:15">
      <c r="B298" s="755"/>
      <c r="C298" s="761"/>
      <c r="D298" s="648"/>
      <c r="E298" s="647"/>
      <c r="F298" s="646"/>
      <c r="G298" s="645"/>
      <c r="H298" s="760"/>
    </row>
    <row r="299" spans="1:15" ht="38.25">
      <c r="B299" s="755">
        <v>6</v>
      </c>
      <c r="C299" s="761" t="s">
        <v>1666</v>
      </c>
      <c r="D299" s="648" t="s">
        <v>120</v>
      </c>
      <c r="E299" s="647">
        <v>1</v>
      </c>
      <c r="F299" s="646"/>
      <c r="G299" s="645">
        <f>E299*F299</f>
        <v>0</v>
      </c>
      <c r="H299" s="771"/>
    </row>
    <row r="300" spans="1:15">
      <c r="B300" s="755"/>
      <c r="C300" s="761"/>
      <c r="D300" s="648"/>
      <c r="E300" s="647"/>
      <c r="F300" s="646"/>
      <c r="G300" s="645"/>
      <c r="H300" s="760"/>
    </row>
    <row r="301" spans="1:15" s="762" customFormat="1" ht="38.25">
      <c r="A301" s="725"/>
      <c r="B301" s="768" t="s">
        <v>205</v>
      </c>
      <c r="C301" s="767" t="s">
        <v>1677</v>
      </c>
      <c r="D301" s="766" t="s">
        <v>145</v>
      </c>
      <c r="E301" s="758">
        <v>2</v>
      </c>
      <c r="F301" s="757"/>
      <c r="G301" s="765"/>
      <c r="H301" s="764"/>
      <c r="I301" s="763"/>
      <c r="J301" s="763"/>
      <c r="K301" s="763"/>
      <c r="L301" s="763"/>
      <c r="M301" s="763"/>
      <c r="N301" s="763"/>
      <c r="O301" s="763"/>
    </row>
    <row r="302" spans="1:15" s="762" customFormat="1" ht="25.5">
      <c r="A302" s="725"/>
      <c r="B302" s="768" t="s">
        <v>205</v>
      </c>
      <c r="C302" s="767" t="s">
        <v>1663</v>
      </c>
      <c r="D302" s="766" t="s">
        <v>145</v>
      </c>
      <c r="E302" s="758">
        <v>21</v>
      </c>
      <c r="F302" s="757"/>
      <c r="G302" s="765"/>
      <c r="H302" s="764"/>
      <c r="I302" s="763"/>
      <c r="J302" s="763"/>
      <c r="K302" s="763"/>
      <c r="L302" s="763"/>
      <c r="M302" s="763"/>
      <c r="N302" s="763"/>
      <c r="O302" s="763"/>
    </row>
    <row r="303" spans="1:15" s="762" customFormat="1">
      <c r="A303" s="725"/>
      <c r="B303" s="768" t="s">
        <v>205</v>
      </c>
      <c r="C303" s="767" t="s">
        <v>1662</v>
      </c>
      <c r="D303" s="766" t="s">
        <v>145</v>
      </c>
      <c r="E303" s="758">
        <v>469</v>
      </c>
      <c r="F303" s="757"/>
      <c r="G303" s="765"/>
      <c r="H303" s="764"/>
      <c r="I303" s="763"/>
      <c r="J303" s="763"/>
      <c r="K303" s="763"/>
      <c r="L303" s="763"/>
      <c r="M303" s="763"/>
      <c r="N303" s="763"/>
      <c r="O303" s="763"/>
    </row>
    <row r="304" spans="1:15" s="762" customFormat="1">
      <c r="A304" s="725"/>
      <c r="B304" s="768" t="s">
        <v>205</v>
      </c>
      <c r="C304" s="767" t="s">
        <v>1661</v>
      </c>
      <c r="D304" s="766" t="s">
        <v>145</v>
      </c>
      <c r="E304" s="758">
        <v>22</v>
      </c>
      <c r="F304" s="757"/>
      <c r="G304" s="765"/>
      <c r="H304" s="764"/>
      <c r="I304" s="763"/>
      <c r="J304" s="763"/>
      <c r="K304" s="763"/>
      <c r="L304" s="763"/>
      <c r="M304" s="763"/>
      <c r="N304" s="763"/>
      <c r="O304" s="763"/>
    </row>
    <row r="305" spans="1:15" s="762" customFormat="1" ht="25.5">
      <c r="A305" s="725"/>
      <c r="B305" s="768" t="s">
        <v>205</v>
      </c>
      <c r="C305" s="767" t="s">
        <v>1676</v>
      </c>
      <c r="D305" s="766"/>
      <c r="E305" s="758">
        <v>1</v>
      </c>
      <c r="F305" s="757"/>
      <c r="G305" s="765"/>
      <c r="H305" s="764"/>
      <c r="I305" s="763"/>
      <c r="J305" s="763"/>
      <c r="K305" s="763"/>
      <c r="L305" s="763"/>
      <c r="M305" s="763"/>
      <c r="N305" s="763"/>
      <c r="O305" s="763"/>
    </row>
    <row r="306" spans="1:15" s="762" customFormat="1">
      <c r="A306" s="725"/>
      <c r="B306" s="768" t="s">
        <v>205</v>
      </c>
      <c r="C306" s="767" t="s">
        <v>1675</v>
      </c>
      <c r="D306" s="766" t="s">
        <v>145</v>
      </c>
      <c r="E306" s="758">
        <v>6</v>
      </c>
      <c r="F306" s="757"/>
      <c r="G306" s="765"/>
      <c r="H306" s="764"/>
      <c r="I306" s="763"/>
      <c r="J306" s="763"/>
      <c r="K306" s="763"/>
      <c r="L306" s="763"/>
      <c r="M306" s="763"/>
      <c r="N306" s="763"/>
      <c r="O306" s="763"/>
    </row>
    <row r="307" spans="1:15" s="762" customFormat="1">
      <c r="A307" s="725"/>
      <c r="B307" s="768" t="s">
        <v>205</v>
      </c>
      <c r="C307" s="767" t="s">
        <v>1674</v>
      </c>
      <c r="D307" s="766" t="s">
        <v>145</v>
      </c>
      <c r="E307" s="758">
        <v>1</v>
      </c>
      <c r="F307" s="757"/>
      <c r="G307" s="765"/>
      <c r="H307" s="764"/>
      <c r="I307" s="763"/>
      <c r="J307" s="763"/>
      <c r="K307" s="763"/>
      <c r="L307" s="763"/>
      <c r="M307" s="763"/>
      <c r="N307" s="763"/>
      <c r="O307" s="763"/>
    </row>
    <row r="308" spans="1:15" s="762" customFormat="1">
      <c r="A308" s="725"/>
      <c r="B308" s="768" t="s">
        <v>205</v>
      </c>
      <c r="C308" s="767" t="s">
        <v>1673</v>
      </c>
      <c r="D308" s="766" t="s">
        <v>145</v>
      </c>
      <c r="E308" s="758">
        <v>12</v>
      </c>
      <c r="F308" s="757"/>
      <c r="G308" s="765"/>
      <c r="H308" s="764"/>
      <c r="I308" s="763"/>
      <c r="J308" s="763"/>
      <c r="K308" s="763"/>
      <c r="L308" s="763"/>
      <c r="M308" s="763"/>
      <c r="N308" s="763"/>
      <c r="O308" s="763"/>
    </row>
    <row r="309" spans="1:15" s="762" customFormat="1">
      <c r="A309" s="725"/>
      <c r="B309" s="768" t="s">
        <v>205</v>
      </c>
      <c r="C309" s="767" t="s">
        <v>1672</v>
      </c>
      <c r="D309" s="766" t="s">
        <v>145</v>
      </c>
      <c r="E309" s="758">
        <v>12</v>
      </c>
      <c r="F309" s="757"/>
      <c r="G309" s="765"/>
      <c r="H309" s="764"/>
      <c r="I309" s="763"/>
      <c r="J309" s="763"/>
      <c r="K309" s="763"/>
      <c r="L309" s="763"/>
      <c r="M309" s="763"/>
      <c r="N309" s="763"/>
      <c r="O309" s="763"/>
    </row>
    <row r="310" spans="1:15" s="762" customFormat="1">
      <c r="A310" s="725"/>
      <c r="B310" s="768" t="s">
        <v>205</v>
      </c>
      <c r="C310" s="767" t="s">
        <v>1671</v>
      </c>
      <c r="D310" s="766" t="s">
        <v>145</v>
      </c>
      <c r="E310" s="758">
        <v>1</v>
      </c>
      <c r="F310" s="757"/>
      <c r="G310" s="765"/>
      <c r="H310" s="764"/>
      <c r="I310" s="763"/>
      <c r="J310" s="763"/>
      <c r="K310" s="763"/>
      <c r="L310" s="763"/>
      <c r="M310" s="763"/>
      <c r="N310" s="763"/>
      <c r="O310" s="763"/>
    </row>
    <row r="311" spans="1:15" s="762" customFormat="1">
      <c r="A311" s="725"/>
      <c r="B311" s="768" t="s">
        <v>205</v>
      </c>
      <c r="C311" s="767" t="s">
        <v>1670</v>
      </c>
      <c r="D311" s="766" t="s">
        <v>145</v>
      </c>
      <c r="E311" s="758">
        <v>1</v>
      </c>
      <c r="F311" s="757"/>
      <c r="G311" s="765"/>
      <c r="H311" s="764"/>
      <c r="I311" s="763"/>
      <c r="J311" s="763"/>
      <c r="K311" s="763"/>
      <c r="L311" s="763"/>
      <c r="M311" s="763"/>
      <c r="N311" s="763"/>
      <c r="O311" s="763"/>
    </row>
    <row r="312" spans="1:15" s="762" customFormat="1">
      <c r="A312" s="725"/>
      <c r="B312" s="768" t="s">
        <v>205</v>
      </c>
      <c r="C312" s="767" t="s">
        <v>1669</v>
      </c>
      <c r="D312" s="766" t="s">
        <v>145</v>
      </c>
      <c r="E312" s="758">
        <v>1</v>
      </c>
      <c r="F312" s="757"/>
      <c r="G312" s="765"/>
      <c r="H312" s="764"/>
      <c r="I312" s="763"/>
      <c r="J312" s="763"/>
      <c r="K312" s="763"/>
      <c r="L312" s="763"/>
      <c r="M312" s="763"/>
      <c r="N312" s="763"/>
      <c r="O312" s="763"/>
    </row>
    <row r="313" spans="1:15" s="762" customFormat="1" ht="25.5">
      <c r="A313" s="725"/>
      <c r="B313" s="768" t="s">
        <v>205</v>
      </c>
      <c r="C313" s="767" t="s">
        <v>1660</v>
      </c>
      <c r="D313" s="766" t="s">
        <v>145</v>
      </c>
      <c r="E313" s="758">
        <v>100</v>
      </c>
      <c r="F313" s="757"/>
      <c r="G313" s="765"/>
      <c r="H313" s="764"/>
      <c r="I313" s="763"/>
      <c r="J313" s="763"/>
      <c r="K313" s="763"/>
      <c r="L313" s="763"/>
      <c r="M313" s="763"/>
      <c r="N313" s="763"/>
      <c r="O313" s="763"/>
    </row>
    <row r="314" spans="1:15" s="762" customFormat="1" ht="25.5">
      <c r="A314" s="725"/>
      <c r="B314" s="768" t="s">
        <v>205</v>
      </c>
      <c r="C314" s="767" t="s">
        <v>1659</v>
      </c>
      <c r="D314" s="766" t="s">
        <v>145</v>
      </c>
      <c r="E314" s="758">
        <v>100</v>
      </c>
      <c r="F314" s="757"/>
      <c r="G314" s="765"/>
      <c r="H314" s="764"/>
      <c r="I314" s="763"/>
      <c r="J314" s="763"/>
      <c r="K314" s="763"/>
      <c r="L314" s="763"/>
      <c r="M314" s="763"/>
      <c r="N314" s="763"/>
      <c r="O314" s="763"/>
    </row>
    <row r="315" spans="1:15" s="762" customFormat="1">
      <c r="A315" s="725"/>
      <c r="B315" s="768" t="s">
        <v>205</v>
      </c>
      <c r="C315" s="767" t="s">
        <v>1668</v>
      </c>
      <c r="D315" s="766" t="s">
        <v>145</v>
      </c>
      <c r="E315" s="758">
        <v>2</v>
      </c>
      <c r="F315" s="757"/>
      <c r="G315" s="765"/>
      <c r="H315" s="764"/>
      <c r="I315" s="763"/>
      <c r="J315" s="763"/>
      <c r="K315" s="763"/>
      <c r="L315" s="763"/>
      <c r="M315" s="763"/>
      <c r="N315" s="763"/>
      <c r="O315" s="763"/>
    </row>
    <row r="316" spans="1:15" s="762" customFormat="1">
      <c r="A316" s="725"/>
      <c r="B316" s="768" t="s">
        <v>205</v>
      </c>
      <c r="C316" s="767" t="s">
        <v>1658</v>
      </c>
      <c r="D316" s="766" t="s">
        <v>145</v>
      </c>
      <c r="E316" s="758">
        <v>2</v>
      </c>
      <c r="F316" s="757"/>
      <c r="G316" s="765"/>
      <c r="H316" s="764"/>
      <c r="I316" s="763"/>
      <c r="J316" s="763"/>
      <c r="K316" s="763"/>
      <c r="L316" s="763"/>
      <c r="M316" s="763"/>
      <c r="N316" s="763"/>
      <c r="O316" s="763"/>
    </row>
    <row r="317" spans="1:15" s="762" customFormat="1" ht="25.5">
      <c r="A317" s="725"/>
      <c r="B317" s="768" t="s">
        <v>205</v>
      </c>
      <c r="C317" s="767" t="s">
        <v>1657</v>
      </c>
      <c r="D317" s="766" t="s">
        <v>145</v>
      </c>
      <c r="E317" s="758">
        <v>2</v>
      </c>
      <c r="F317" s="757"/>
      <c r="G317" s="765"/>
      <c r="H317" s="764"/>
      <c r="I317" s="763"/>
      <c r="J317" s="763"/>
      <c r="K317" s="763"/>
      <c r="L317" s="763"/>
      <c r="M317" s="763"/>
      <c r="N317" s="763"/>
      <c r="O317" s="763"/>
    </row>
    <row r="318" spans="1:15" s="762" customFormat="1">
      <c r="A318" s="725"/>
      <c r="B318" s="768" t="s">
        <v>205</v>
      </c>
      <c r="C318" s="767" t="s">
        <v>1656</v>
      </c>
      <c r="D318" s="766" t="s">
        <v>145</v>
      </c>
      <c r="E318" s="758">
        <v>2</v>
      </c>
      <c r="F318" s="757"/>
      <c r="G318" s="765"/>
      <c r="H318" s="764"/>
      <c r="I318" s="763"/>
      <c r="J318" s="763"/>
      <c r="K318" s="763"/>
      <c r="L318" s="763"/>
      <c r="M318" s="763"/>
      <c r="N318" s="763"/>
      <c r="O318" s="763"/>
    </row>
    <row r="319" spans="1:15" s="762" customFormat="1">
      <c r="A319" s="725"/>
      <c r="B319" s="768" t="s">
        <v>205</v>
      </c>
      <c r="C319" s="767" t="s">
        <v>1655</v>
      </c>
      <c r="D319" s="766" t="s">
        <v>145</v>
      </c>
      <c r="E319" s="758">
        <v>2</v>
      </c>
      <c r="F319" s="757"/>
      <c r="G319" s="765"/>
      <c r="H319" s="764"/>
      <c r="I319" s="763"/>
      <c r="J319" s="763"/>
      <c r="K319" s="763"/>
      <c r="L319" s="763"/>
      <c r="M319" s="763"/>
      <c r="N319" s="763"/>
      <c r="O319" s="763"/>
    </row>
    <row r="320" spans="1:15" s="762" customFormat="1">
      <c r="A320" s="725"/>
      <c r="B320" s="768" t="s">
        <v>205</v>
      </c>
      <c r="C320" s="767" t="s">
        <v>1667</v>
      </c>
      <c r="D320" s="766" t="s">
        <v>120</v>
      </c>
      <c r="E320" s="758">
        <v>1</v>
      </c>
      <c r="F320" s="757"/>
      <c r="G320" s="765"/>
      <c r="H320" s="764"/>
      <c r="I320" s="763"/>
      <c r="J320" s="763"/>
      <c r="K320" s="763"/>
      <c r="L320" s="763"/>
      <c r="M320" s="763"/>
      <c r="N320" s="763"/>
      <c r="O320" s="763"/>
    </row>
    <row r="321" spans="1:15">
      <c r="B321" s="713"/>
      <c r="C321" s="770" t="s">
        <v>1654</v>
      </c>
      <c r="D321" s="676"/>
      <c r="E321" s="675"/>
      <c r="H321" s="769"/>
    </row>
    <row r="322" spans="1:15">
      <c r="B322" s="713"/>
      <c r="C322" s="770"/>
      <c r="D322" s="676"/>
      <c r="E322" s="675"/>
      <c r="H322" s="769"/>
    </row>
    <row r="323" spans="1:15" ht="38.25">
      <c r="B323" s="755">
        <v>7</v>
      </c>
      <c r="C323" s="761" t="s">
        <v>1666</v>
      </c>
      <c r="D323" s="648" t="s">
        <v>120</v>
      </c>
      <c r="E323" s="647">
        <v>1</v>
      </c>
      <c r="F323" s="646"/>
      <c r="G323" s="645">
        <f>E323*F323</f>
        <v>0</v>
      </c>
      <c r="H323" s="771"/>
    </row>
    <row r="324" spans="1:15">
      <c r="B324" s="755"/>
      <c r="C324" s="770" t="s">
        <v>1665</v>
      </c>
      <c r="D324" s="648"/>
      <c r="E324" s="647"/>
      <c r="F324" s="646"/>
      <c r="G324" s="645"/>
      <c r="H324" s="760"/>
    </row>
    <row r="325" spans="1:15" s="762" customFormat="1" ht="38.25">
      <c r="A325" s="725"/>
      <c r="B325" s="768" t="s">
        <v>205</v>
      </c>
      <c r="C325" s="767" t="s">
        <v>1664</v>
      </c>
      <c r="D325" s="759" t="s">
        <v>145</v>
      </c>
      <c r="E325" s="758">
        <v>1</v>
      </c>
      <c r="F325" s="757"/>
      <c r="G325" s="765"/>
      <c r="H325" s="764"/>
      <c r="I325" s="763"/>
      <c r="J325" s="763"/>
      <c r="K325" s="763"/>
      <c r="L325" s="763"/>
      <c r="M325" s="763"/>
      <c r="N325" s="763"/>
      <c r="O325" s="763"/>
    </row>
    <row r="326" spans="1:15" s="762" customFormat="1" ht="25.5">
      <c r="A326" s="725"/>
      <c r="B326" s="768" t="s">
        <v>205</v>
      </c>
      <c r="C326" s="767" t="s">
        <v>1663</v>
      </c>
      <c r="D326" s="766" t="s">
        <v>145</v>
      </c>
      <c r="E326" s="758">
        <v>8</v>
      </c>
      <c r="F326" s="757"/>
      <c r="G326" s="765"/>
      <c r="H326" s="758"/>
      <c r="I326" s="763"/>
      <c r="J326" s="763"/>
      <c r="K326" s="763"/>
      <c r="L326" s="763"/>
      <c r="M326" s="763"/>
      <c r="N326" s="763"/>
      <c r="O326" s="763"/>
    </row>
    <row r="327" spans="1:15" s="762" customFormat="1">
      <c r="A327" s="725"/>
      <c r="B327" s="768" t="s">
        <v>205</v>
      </c>
      <c r="C327" s="767" t="s">
        <v>1662</v>
      </c>
      <c r="D327" s="766" t="s">
        <v>145</v>
      </c>
      <c r="E327" s="758">
        <v>144</v>
      </c>
      <c r="F327" s="757"/>
      <c r="G327" s="765"/>
      <c r="H327" s="758"/>
      <c r="I327" s="763"/>
      <c r="J327" s="763"/>
      <c r="K327" s="763"/>
      <c r="L327" s="763"/>
      <c r="M327" s="763"/>
      <c r="N327" s="763"/>
      <c r="O327" s="763"/>
    </row>
    <row r="328" spans="1:15" s="762" customFormat="1">
      <c r="A328" s="725"/>
      <c r="B328" s="768" t="s">
        <v>205</v>
      </c>
      <c r="C328" s="767" t="s">
        <v>1661</v>
      </c>
      <c r="D328" s="766" t="s">
        <v>145</v>
      </c>
      <c r="E328" s="758">
        <v>9</v>
      </c>
      <c r="F328" s="757"/>
      <c r="G328" s="765"/>
      <c r="H328" s="758"/>
      <c r="I328" s="763"/>
      <c r="J328" s="763"/>
      <c r="K328" s="763"/>
      <c r="L328" s="763"/>
      <c r="M328" s="763"/>
      <c r="N328" s="763"/>
      <c r="O328" s="763"/>
    </row>
    <row r="329" spans="1:15" s="762" customFormat="1" ht="25.5">
      <c r="A329" s="725"/>
      <c r="B329" s="768" t="s">
        <v>205</v>
      </c>
      <c r="C329" s="767" t="s">
        <v>1660</v>
      </c>
      <c r="D329" s="766" t="s">
        <v>145</v>
      </c>
      <c r="E329" s="758">
        <v>20</v>
      </c>
      <c r="F329" s="757"/>
      <c r="G329" s="765"/>
      <c r="H329" s="758"/>
      <c r="I329" s="763"/>
      <c r="J329" s="763"/>
      <c r="K329" s="763"/>
      <c r="L329" s="763"/>
      <c r="M329" s="763"/>
      <c r="N329" s="763"/>
      <c r="O329" s="763"/>
    </row>
    <row r="330" spans="1:15" s="762" customFormat="1" ht="25.5">
      <c r="A330" s="725"/>
      <c r="B330" s="768" t="s">
        <v>205</v>
      </c>
      <c r="C330" s="767" t="s">
        <v>1659</v>
      </c>
      <c r="D330" s="766" t="s">
        <v>145</v>
      </c>
      <c r="E330" s="758">
        <v>20</v>
      </c>
      <c r="F330" s="757"/>
      <c r="G330" s="765"/>
      <c r="H330" s="758"/>
      <c r="I330" s="763"/>
      <c r="J330" s="763"/>
      <c r="K330" s="763"/>
      <c r="L330" s="763"/>
      <c r="M330" s="763"/>
      <c r="N330" s="763"/>
      <c r="O330" s="763"/>
    </row>
    <row r="331" spans="1:15" s="762" customFormat="1">
      <c r="A331" s="725"/>
      <c r="B331" s="768" t="s">
        <v>205</v>
      </c>
      <c r="C331" s="767" t="s">
        <v>1658</v>
      </c>
      <c r="D331" s="766" t="s">
        <v>145</v>
      </c>
      <c r="E331" s="758">
        <v>1</v>
      </c>
      <c r="F331" s="757"/>
      <c r="G331" s="765"/>
      <c r="H331" s="758"/>
      <c r="I331" s="763"/>
      <c r="J331" s="763"/>
      <c r="K331" s="763"/>
      <c r="L331" s="763"/>
      <c r="M331" s="763"/>
      <c r="N331" s="763"/>
      <c r="O331" s="763"/>
    </row>
    <row r="332" spans="1:15" s="762" customFormat="1" ht="25.5">
      <c r="A332" s="725"/>
      <c r="B332" s="768" t="s">
        <v>205</v>
      </c>
      <c r="C332" s="767" t="s">
        <v>1657</v>
      </c>
      <c r="D332" s="766" t="s">
        <v>145</v>
      </c>
      <c r="E332" s="758">
        <v>1</v>
      </c>
      <c r="F332" s="757"/>
      <c r="G332" s="765"/>
      <c r="H332" s="758"/>
      <c r="I332" s="763"/>
      <c r="J332" s="763"/>
      <c r="K332" s="763"/>
      <c r="L332" s="763"/>
      <c r="M332" s="763"/>
      <c r="N332" s="763"/>
      <c r="O332" s="763"/>
    </row>
    <row r="333" spans="1:15" s="762" customFormat="1">
      <c r="A333" s="725"/>
      <c r="B333" s="768" t="s">
        <v>205</v>
      </c>
      <c r="C333" s="767" t="s">
        <v>1656</v>
      </c>
      <c r="D333" s="766" t="s">
        <v>145</v>
      </c>
      <c r="E333" s="758">
        <v>1</v>
      </c>
      <c r="F333" s="757"/>
      <c r="G333" s="765"/>
      <c r="H333" s="758"/>
      <c r="I333" s="763"/>
      <c r="J333" s="763"/>
      <c r="K333" s="763"/>
      <c r="L333" s="763"/>
      <c r="M333" s="763"/>
      <c r="N333" s="763"/>
      <c r="O333" s="763"/>
    </row>
    <row r="334" spans="1:15" s="762" customFormat="1">
      <c r="A334" s="725"/>
      <c r="B334" s="768" t="s">
        <v>205</v>
      </c>
      <c r="C334" s="767" t="s">
        <v>1655</v>
      </c>
      <c r="D334" s="766" t="s">
        <v>145</v>
      </c>
      <c r="E334" s="758">
        <v>1</v>
      </c>
      <c r="F334" s="757"/>
      <c r="G334" s="765"/>
      <c r="H334" s="758"/>
      <c r="I334" s="763"/>
      <c r="J334" s="763"/>
      <c r="K334" s="763"/>
      <c r="L334" s="763"/>
      <c r="M334" s="763"/>
      <c r="N334" s="763"/>
      <c r="O334" s="763"/>
    </row>
    <row r="335" spans="1:15">
      <c r="B335" s="713"/>
      <c r="C335" s="770" t="s">
        <v>1654</v>
      </c>
      <c r="D335" s="676"/>
      <c r="E335" s="675"/>
      <c r="H335" s="769"/>
    </row>
    <row r="336" spans="1:15">
      <c r="B336" s="713"/>
      <c r="C336" s="770"/>
      <c r="D336" s="676"/>
      <c r="E336" s="675"/>
      <c r="H336" s="769"/>
    </row>
    <row r="337" spans="1:15" ht="25.5">
      <c r="A337" s="662"/>
      <c r="B337" s="683">
        <v>8</v>
      </c>
      <c r="C337" s="684" t="s">
        <v>1653</v>
      </c>
      <c r="D337" s="681"/>
      <c r="E337" s="680"/>
      <c r="F337" s="646"/>
      <c r="G337" s="645"/>
      <c r="H337" s="679"/>
    </row>
    <row r="338" spans="1:15">
      <c r="A338" s="662"/>
      <c r="B338" s="683"/>
      <c r="C338" s="682"/>
      <c r="D338" s="681"/>
      <c r="E338" s="680"/>
      <c r="F338" s="646"/>
      <c r="G338" s="645"/>
      <c r="H338" s="679"/>
    </row>
    <row r="339" spans="1:15">
      <c r="A339" s="662"/>
      <c r="B339" s="683"/>
      <c r="C339" s="684" t="s">
        <v>1652</v>
      </c>
      <c r="D339" s="681" t="s">
        <v>1398</v>
      </c>
      <c r="E339" s="680">
        <v>6500</v>
      </c>
      <c r="F339" s="646"/>
      <c r="G339" s="645">
        <f>E339*F339</f>
        <v>0</v>
      </c>
      <c r="H339" s="679"/>
    </row>
    <row r="340" spans="1:15">
      <c r="A340" s="662"/>
      <c r="B340" s="683"/>
      <c r="C340" s="684" t="s">
        <v>1651</v>
      </c>
      <c r="D340" s="681" t="s">
        <v>1398</v>
      </c>
      <c r="E340" s="680">
        <v>350</v>
      </c>
      <c r="F340" s="646"/>
      <c r="G340" s="645">
        <f>E340*F340</f>
        <v>0</v>
      </c>
      <c r="H340" s="679"/>
    </row>
    <row r="341" spans="1:15">
      <c r="A341" s="662"/>
      <c r="B341" s="683"/>
      <c r="C341" s="684"/>
      <c r="D341" s="681"/>
      <c r="E341" s="680"/>
      <c r="F341" s="646"/>
      <c r="G341" s="645"/>
      <c r="H341" s="679"/>
    </row>
    <row r="342" spans="1:15">
      <c r="A342" s="662"/>
      <c r="B342" s="683">
        <v>9</v>
      </c>
      <c r="C342" s="684" t="s">
        <v>1650</v>
      </c>
      <c r="D342" s="681"/>
      <c r="E342" s="680"/>
      <c r="F342" s="646"/>
      <c r="G342" s="645"/>
      <c r="H342" s="679"/>
    </row>
    <row r="343" spans="1:15">
      <c r="A343" s="662"/>
      <c r="B343" s="683"/>
      <c r="C343" s="684"/>
      <c r="D343" s="681"/>
      <c r="E343" s="680"/>
      <c r="F343" s="646"/>
      <c r="G343" s="645"/>
      <c r="H343" s="679"/>
    </row>
    <row r="344" spans="1:15" s="762" customFormat="1">
      <c r="A344" s="725"/>
      <c r="B344" s="768" t="s">
        <v>205</v>
      </c>
      <c r="C344" s="767" t="s">
        <v>1649</v>
      </c>
      <c r="D344" s="648" t="s">
        <v>120</v>
      </c>
      <c r="E344" s="647">
        <v>10</v>
      </c>
      <c r="F344" s="646"/>
      <c r="G344" s="645">
        <f>E344*F344</f>
        <v>0</v>
      </c>
      <c r="H344" s="764"/>
      <c r="I344" s="763"/>
      <c r="J344" s="763"/>
      <c r="K344" s="763"/>
      <c r="L344" s="763"/>
      <c r="M344" s="763"/>
      <c r="N344" s="763"/>
      <c r="O344" s="763"/>
    </row>
    <row r="345" spans="1:15" s="762" customFormat="1">
      <c r="A345" s="725"/>
      <c r="B345" s="768"/>
      <c r="C345" s="767"/>
      <c r="D345" s="766"/>
      <c r="E345" s="758"/>
      <c r="F345" s="757"/>
      <c r="G345" s="765"/>
      <c r="H345" s="764"/>
      <c r="I345" s="763"/>
      <c r="J345" s="763"/>
      <c r="K345" s="763"/>
      <c r="L345" s="763"/>
      <c r="M345" s="763"/>
      <c r="N345" s="763"/>
      <c r="O345" s="763"/>
    </row>
    <row r="346" spans="1:15" ht="12.75" customHeight="1">
      <c r="B346" s="755">
        <v>10</v>
      </c>
      <c r="C346" s="761" t="s">
        <v>1648</v>
      </c>
      <c r="D346" s="648" t="s">
        <v>120</v>
      </c>
      <c r="E346" s="647">
        <v>1</v>
      </c>
      <c r="F346" s="646"/>
      <c r="G346" s="645">
        <f>E346*F346</f>
        <v>0</v>
      </c>
      <c r="H346" s="760"/>
    </row>
    <row r="347" spans="1:15">
      <c r="B347" s="755"/>
      <c r="C347" s="725"/>
      <c r="D347" s="648"/>
      <c r="E347" s="647"/>
      <c r="H347" s="760"/>
    </row>
    <row r="348" spans="1:15" ht="25.5">
      <c r="B348" s="755">
        <v>11</v>
      </c>
      <c r="C348" s="761" t="s">
        <v>1647</v>
      </c>
      <c r="D348" s="648" t="s">
        <v>120</v>
      </c>
      <c r="E348" s="647">
        <v>1</v>
      </c>
      <c r="F348" s="646"/>
      <c r="G348" s="645">
        <f>E348*F348</f>
        <v>0</v>
      </c>
      <c r="H348" s="760"/>
    </row>
    <row r="349" spans="1:15">
      <c r="B349" s="755"/>
      <c r="C349" s="725"/>
      <c r="D349" s="648"/>
      <c r="E349" s="647"/>
      <c r="H349" s="760"/>
    </row>
    <row r="350" spans="1:15" ht="25.5">
      <c r="B350" s="755">
        <v>12</v>
      </c>
      <c r="C350" s="756" t="s">
        <v>1646</v>
      </c>
      <c r="D350" s="648" t="s">
        <v>120</v>
      </c>
      <c r="E350" s="647">
        <v>1</v>
      </c>
      <c r="F350" s="646"/>
      <c r="G350" s="645">
        <f>E350*F350</f>
        <v>0</v>
      </c>
      <c r="H350" s="760"/>
    </row>
    <row r="351" spans="1:15">
      <c r="B351" s="755"/>
      <c r="C351" s="756"/>
      <c r="D351" s="648"/>
      <c r="E351" s="647"/>
      <c r="F351" s="646"/>
      <c r="G351" s="645"/>
      <c r="H351" s="760"/>
    </row>
    <row r="352" spans="1:15">
      <c r="B352" s="755">
        <v>13</v>
      </c>
      <c r="C352" s="756" t="s">
        <v>1645</v>
      </c>
      <c r="D352" s="759" t="s">
        <v>145</v>
      </c>
      <c r="E352" s="758">
        <v>3</v>
      </c>
      <c r="F352" s="757"/>
      <c r="G352" s="645">
        <f>E352*F352</f>
        <v>0</v>
      </c>
    </row>
    <row r="353" spans="1:8">
      <c r="B353" s="755"/>
      <c r="C353" s="756"/>
    </row>
    <row r="354" spans="1:8">
      <c r="B354" s="755"/>
      <c r="C354" s="725"/>
    </row>
    <row r="355" spans="1:8">
      <c r="A355" s="662"/>
      <c r="B355" s="719"/>
      <c r="C355" s="718" t="s">
        <v>1644</v>
      </c>
      <c r="D355" s="717"/>
      <c r="E355" s="716"/>
      <c r="F355" s="715"/>
      <c r="G355" s="714">
        <f>SUM(G289:G354)</f>
        <v>0</v>
      </c>
    </row>
    <row r="357" spans="1:8">
      <c r="B357" s="653" t="s">
        <v>100</v>
      </c>
      <c r="C357" s="652" t="s">
        <v>1381</v>
      </c>
    </row>
    <row r="359" spans="1:8" ht="13.15" customHeight="1">
      <c r="B359" s="754">
        <v>1</v>
      </c>
      <c r="C359" s="753" t="s">
        <v>1643</v>
      </c>
      <c r="D359" s="648" t="s">
        <v>120</v>
      </c>
      <c r="E359" s="734">
        <v>1</v>
      </c>
      <c r="F359" s="646"/>
      <c r="G359" s="645">
        <f>E359*F359</f>
        <v>0</v>
      </c>
      <c r="H359" s="741"/>
    </row>
    <row r="360" spans="1:8" ht="15.75">
      <c r="B360" s="730" t="s">
        <v>275</v>
      </c>
      <c r="C360" s="752" t="s">
        <v>1642</v>
      </c>
      <c r="D360" s="740"/>
      <c r="E360" s="734"/>
      <c r="H360" s="741"/>
    </row>
    <row r="361" spans="1:8" ht="15.75">
      <c r="C361" s="752"/>
      <c r="D361" s="740"/>
      <c r="E361" s="734"/>
      <c r="H361" s="741"/>
    </row>
    <row r="362" spans="1:8">
      <c r="B362" s="644" t="s">
        <v>1391</v>
      </c>
      <c r="C362" s="744" t="s">
        <v>1641</v>
      </c>
      <c r="D362" s="648" t="s">
        <v>145</v>
      </c>
      <c r="E362" s="734">
        <v>94</v>
      </c>
      <c r="F362" s="646"/>
      <c r="G362" s="645">
        <f>E362*F362</f>
        <v>0</v>
      </c>
      <c r="H362" s="741"/>
    </row>
    <row r="363" spans="1:8" ht="15.75">
      <c r="C363" s="743" t="s">
        <v>1640</v>
      </c>
      <c r="D363" s="740"/>
      <c r="E363" s="734"/>
      <c r="H363" s="741"/>
    </row>
    <row r="364" spans="1:8" ht="15.75">
      <c r="C364" s="743"/>
      <c r="D364" s="740"/>
      <c r="E364" s="734"/>
      <c r="H364" s="741"/>
    </row>
    <row r="365" spans="1:8">
      <c r="B365" s="644" t="s">
        <v>1389</v>
      </c>
      <c r="C365" s="744" t="s">
        <v>1639</v>
      </c>
      <c r="D365" s="648" t="s">
        <v>145</v>
      </c>
      <c r="E365" s="734">
        <v>2</v>
      </c>
      <c r="F365" s="646"/>
      <c r="G365" s="645">
        <f>E365*F365</f>
        <v>0</v>
      </c>
      <c r="H365" s="741"/>
    </row>
    <row r="366" spans="1:8" ht="15.75">
      <c r="C366" s="743" t="s">
        <v>1638</v>
      </c>
      <c r="D366" s="740"/>
      <c r="E366" s="734"/>
      <c r="H366" s="741"/>
    </row>
    <row r="367" spans="1:8" ht="15.75">
      <c r="C367" s="743"/>
      <c r="D367" s="740"/>
      <c r="E367" s="734"/>
      <c r="H367" s="741"/>
    </row>
    <row r="368" spans="1:8">
      <c r="B368" s="644" t="s">
        <v>1387</v>
      </c>
      <c r="C368" s="744" t="s">
        <v>1637</v>
      </c>
      <c r="D368" s="648" t="s">
        <v>145</v>
      </c>
      <c r="E368" s="734">
        <v>96</v>
      </c>
      <c r="F368" s="646"/>
      <c r="G368" s="645">
        <f>E368*F368</f>
        <v>0</v>
      </c>
      <c r="H368" s="741"/>
    </row>
    <row r="369" spans="2:8" ht="15.75">
      <c r="C369" s="743" t="s">
        <v>1636</v>
      </c>
      <c r="D369" s="740"/>
      <c r="E369" s="734"/>
      <c r="H369" s="741"/>
    </row>
    <row r="370" spans="2:8" ht="15.75">
      <c r="C370" s="743"/>
      <c r="D370" s="740"/>
      <c r="E370" s="734"/>
      <c r="H370" s="741"/>
    </row>
    <row r="371" spans="2:8">
      <c r="B371" s="644" t="s">
        <v>1496</v>
      </c>
      <c r="C371" s="744" t="s">
        <v>1635</v>
      </c>
      <c r="D371" s="749" t="s">
        <v>145</v>
      </c>
      <c r="E371" s="748">
        <v>4</v>
      </c>
      <c r="F371" s="646"/>
      <c r="G371" s="645">
        <f>E371*F371</f>
        <v>0</v>
      </c>
      <c r="H371" s="747"/>
    </row>
    <row r="372" spans="2:8" ht="15.75">
      <c r="C372" s="743" t="s">
        <v>1634</v>
      </c>
      <c r="D372" s="740"/>
      <c r="E372" s="734"/>
      <c r="H372" s="741"/>
    </row>
    <row r="373" spans="2:8" ht="15.75">
      <c r="C373" s="743"/>
      <c r="D373" s="740"/>
      <c r="E373" s="734"/>
      <c r="H373" s="741"/>
    </row>
    <row r="374" spans="2:8">
      <c r="B374" s="644" t="s">
        <v>1494</v>
      </c>
      <c r="C374" s="744" t="s">
        <v>1633</v>
      </c>
      <c r="D374" s="648" t="s">
        <v>145</v>
      </c>
      <c r="E374" s="734">
        <v>5</v>
      </c>
      <c r="F374" s="646"/>
      <c r="G374" s="645">
        <f>E374*F374</f>
        <v>0</v>
      </c>
      <c r="H374" s="741"/>
    </row>
    <row r="375" spans="2:8" ht="15.75">
      <c r="C375" s="743" t="s">
        <v>1632</v>
      </c>
      <c r="D375" s="740"/>
      <c r="E375" s="734"/>
      <c r="H375" s="741"/>
    </row>
    <row r="376" spans="2:8" ht="15.75">
      <c r="C376" s="743"/>
      <c r="D376" s="740"/>
      <c r="E376" s="734"/>
      <c r="H376" s="741"/>
    </row>
    <row r="377" spans="2:8">
      <c r="B377" s="644" t="s">
        <v>1526</v>
      </c>
      <c r="C377" s="744" t="s">
        <v>1631</v>
      </c>
      <c r="D377" s="648" t="s">
        <v>145</v>
      </c>
      <c r="E377" s="734">
        <v>5</v>
      </c>
      <c r="F377" s="646"/>
      <c r="G377" s="645">
        <f>E377*F377</f>
        <v>0</v>
      </c>
      <c r="H377" s="741"/>
    </row>
    <row r="378" spans="2:8" ht="15.75">
      <c r="C378" s="743" t="s">
        <v>1630</v>
      </c>
      <c r="D378" s="740"/>
      <c r="E378" s="734"/>
      <c r="H378" s="741"/>
    </row>
    <row r="379" spans="2:8" ht="15.75">
      <c r="C379" s="743"/>
      <c r="D379" s="740"/>
      <c r="E379" s="734"/>
      <c r="H379" s="741"/>
    </row>
    <row r="380" spans="2:8">
      <c r="B380" s="644" t="s">
        <v>1524</v>
      </c>
      <c r="C380" s="744" t="s">
        <v>1629</v>
      </c>
      <c r="D380" s="648" t="s">
        <v>145</v>
      </c>
      <c r="E380" s="734">
        <v>5</v>
      </c>
      <c r="F380" s="646"/>
      <c r="G380" s="645">
        <f>E380*F380</f>
        <v>0</v>
      </c>
      <c r="H380" s="741"/>
    </row>
    <row r="381" spans="2:8" ht="15.75">
      <c r="C381" s="743" t="s">
        <v>1628</v>
      </c>
      <c r="D381" s="740"/>
      <c r="E381" s="734"/>
      <c r="H381" s="741"/>
    </row>
    <row r="382" spans="2:8" ht="15.75">
      <c r="C382" s="743"/>
      <c r="D382" s="740"/>
      <c r="E382" s="734"/>
      <c r="H382" s="741"/>
    </row>
    <row r="383" spans="2:8">
      <c r="B383" s="644" t="s">
        <v>1522</v>
      </c>
      <c r="C383" s="744" t="s">
        <v>1627</v>
      </c>
      <c r="D383" s="648" t="s">
        <v>145</v>
      </c>
      <c r="E383" s="734">
        <v>17</v>
      </c>
      <c r="F383" s="646"/>
      <c r="G383" s="645">
        <f>E383*F383</f>
        <v>0</v>
      </c>
      <c r="H383" s="741"/>
    </row>
    <row r="384" spans="2:8" ht="25.5">
      <c r="C384" s="743" t="s">
        <v>1626</v>
      </c>
      <c r="D384" s="740"/>
      <c r="E384" s="734"/>
      <c r="H384" s="741"/>
    </row>
    <row r="385" spans="2:10" ht="15.75">
      <c r="C385" s="743"/>
      <c r="D385" s="740"/>
      <c r="E385" s="734"/>
      <c r="H385" s="741"/>
    </row>
    <row r="386" spans="2:10">
      <c r="B386" s="644" t="s">
        <v>1522</v>
      </c>
      <c r="C386" s="744" t="s">
        <v>1625</v>
      </c>
      <c r="D386" s="648" t="s">
        <v>145</v>
      </c>
      <c r="E386" s="734">
        <v>4</v>
      </c>
      <c r="F386" s="646"/>
      <c r="G386" s="645">
        <f>E386*F386</f>
        <v>0</v>
      </c>
      <c r="H386" s="741"/>
    </row>
    <row r="387" spans="2:10" ht="25.5">
      <c r="C387" s="743" t="s">
        <v>1624</v>
      </c>
      <c r="D387" s="740"/>
      <c r="E387" s="734"/>
      <c r="H387" s="741"/>
    </row>
    <row r="388" spans="2:10" ht="15.75">
      <c r="C388" s="743"/>
      <c r="D388" s="740"/>
      <c r="E388" s="734"/>
      <c r="H388" s="741"/>
    </row>
    <row r="389" spans="2:10" ht="12" customHeight="1">
      <c r="B389" s="644" t="s">
        <v>1520</v>
      </c>
      <c r="C389" s="744" t="s">
        <v>1623</v>
      </c>
      <c r="D389" s="648" t="s">
        <v>145</v>
      </c>
      <c r="E389" s="734">
        <v>1</v>
      </c>
      <c r="F389" s="646"/>
      <c r="G389" s="645">
        <f>E389*F389</f>
        <v>0</v>
      </c>
      <c r="H389" s="741"/>
    </row>
    <row r="390" spans="2:10" ht="12" customHeight="1">
      <c r="C390" s="743" t="s">
        <v>1622</v>
      </c>
      <c r="D390" s="740"/>
      <c r="E390" s="734"/>
      <c r="H390" s="741"/>
    </row>
    <row r="391" spans="2:10" ht="15.75">
      <c r="C391" s="743"/>
      <c r="D391" s="740"/>
      <c r="E391" s="734"/>
      <c r="H391" s="741"/>
    </row>
    <row r="392" spans="2:10">
      <c r="B392" s="644" t="s">
        <v>1518</v>
      </c>
      <c r="C392" s="744" t="s">
        <v>1621</v>
      </c>
      <c r="D392" s="648" t="s">
        <v>145</v>
      </c>
      <c r="E392" s="734">
        <v>8</v>
      </c>
      <c r="F392" s="646"/>
      <c r="G392" s="645">
        <f>E392*F392</f>
        <v>0</v>
      </c>
      <c r="H392" s="741"/>
    </row>
    <row r="393" spans="2:10" ht="15.75">
      <c r="C393" s="743" t="s">
        <v>1620</v>
      </c>
      <c r="D393" s="740"/>
      <c r="E393" s="734"/>
      <c r="H393" s="741"/>
    </row>
    <row r="394" spans="2:10" ht="15.75">
      <c r="C394" s="743"/>
      <c r="D394" s="740"/>
      <c r="E394" s="734"/>
      <c r="H394" s="741"/>
    </row>
    <row r="395" spans="2:10" s="745" customFormat="1">
      <c r="B395" s="751" t="s">
        <v>1510</v>
      </c>
      <c r="C395" s="750" t="s">
        <v>1619</v>
      </c>
      <c r="D395" s="749" t="s">
        <v>145</v>
      </c>
      <c r="E395" s="748">
        <v>8</v>
      </c>
      <c r="F395" s="646"/>
      <c r="G395" s="645">
        <f>E395*F395</f>
        <v>0</v>
      </c>
      <c r="H395" s="747"/>
      <c r="J395" s="746"/>
    </row>
    <row r="396" spans="2:10" ht="15.75">
      <c r="C396" s="743" t="s">
        <v>1618</v>
      </c>
      <c r="D396" s="740"/>
      <c r="E396" s="734"/>
      <c r="H396" s="741"/>
    </row>
    <row r="397" spans="2:10" ht="15.75">
      <c r="C397" s="743"/>
      <c r="D397" s="740"/>
      <c r="E397" s="734"/>
      <c r="H397" s="741"/>
    </row>
    <row r="398" spans="2:10">
      <c r="B398" s="644" t="s">
        <v>1617</v>
      </c>
      <c r="C398" s="744" t="s">
        <v>1612</v>
      </c>
      <c r="D398" s="648" t="s">
        <v>145</v>
      </c>
      <c r="E398" s="734">
        <v>113</v>
      </c>
      <c r="F398" s="646"/>
      <c r="G398" s="645">
        <f>E398*F398</f>
        <v>0</v>
      </c>
      <c r="H398" s="741"/>
    </row>
    <row r="399" spans="2:10" ht="15.75">
      <c r="C399" s="743" t="s">
        <v>1616</v>
      </c>
      <c r="D399" s="740"/>
      <c r="E399" s="734"/>
      <c r="H399" s="741"/>
    </row>
    <row r="400" spans="2:10" ht="15.75">
      <c r="C400" s="743"/>
      <c r="D400" s="740"/>
      <c r="E400" s="734"/>
      <c r="H400" s="741"/>
    </row>
    <row r="401" spans="2:8">
      <c r="B401" s="644" t="s">
        <v>1615</v>
      </c>
      <c r="C401" s="744" t="s">
        <v>1612</v>
      </c>
      <c r="D401" s="648" t="s">
        <v>145</v>
      </c>
      <c r="E401" s="734">
        <v>5</v>
      </c>
      <c r="F401" s="646"/>
      <c r="G401" s="645">
        <f>E401*F401</f>
        <v>0</v>
      </c>
      <c r="H401" s="741"/>
    </row>
    <row r="402" spans="2:8" ht="15.75">
      <c r="C402" s="743" t="s">
        <v>1614</v>
      </c>
      <c r="D402" s="740"/>
      <c r="E402" s="734"/>
      <c r="H402" s="741"/>
    </row>
    <row r="403" spans="2:8" ht="15.75">
      <c r="C403" s="743"/>
      <c r="D403" s="740"/>
      <c r="E403" s="734"/>
      <c r="H403" s="741"/>
    </row>
    <row r="404" spans="2:8">
      <c r="B404" s="644" t="s">
        <v>1613</v>
      </c>
      <c r="C404" s="744" t="s">
        <v>1612</v>
      </c>
      <c r="D404" s="648" t="s">
        <v>145</v>
      </c>
      <c r="E404" s="734">
        <v>8</v>
      </c>
      <c r="F404" s="646"/>
      <c r="G404" s="645">
        <f>E404*F404</f>
        <v>0</v>
      </c>
      <c r="H404" s="741"/>
    </row>
    <row r="405" spans="2:8" ht="15.75">
      <c r="C405" s="743" t="s">
        <v>1611</v>
      </c>
      <c r="D405" s="740"/>
      <c r="E405" s="734"/>
      <c r="H405" s="741"/>
    </row>
    <row r="406" spans="2:8" ht="15.75">
      <c r="C406" s="743"/>
      <c r="D406" s="740"/>
      <c r="E406" s="734"/>
      <c r="H406" s="741"/>
    </row>
    <row r="407" spans="2:8">
      <c r="B407" s="644" t="s">
        <v>1610</v>
      </c>
      <c r="C407" s="744" t="s">
        <v>1609</v>
      </c>
      <c r="D407" s="648" t="s">
        <v>120</v>
      </c>
      <c r="E407" s="734">
        <v>1</v>
      </c>
      <c r="F407" s="646"/>
      <c r="G407" s="645">
        <f>E407*F407</f>
        <v>0</v>
      </c>
      <c r="H407" s="741"/>
    </row>
    <row r="408" spans="2:8" ht="15.75">
      <c r="C408" s="743" t="s">
        <v>1609</v>
      </c>
      <c r="D408" s="740"/>
      <c r="E408" s="734"/>
      <c r="H408" s="741"/>
    </row>
    <row r="409" spans="2:8" ht="15.75">
      <c r="C409" s="743"/>
      <c r="D409" s="740"/>
      <c r="E409" s="734"/>
      <c r="H409" s="741"/>
    </row>
    <row r="410" spans="2:8">
      <c r="B410" s="644" t="s">
        <v>1608</v>
      </c>
      <c r="C410" s="744" t="s">
        <v>1607</v>
      </c>
      <c r="D410" s="648" t="s">
        <v>1398</v>
      </c>
      <c r="E410" s="734">
        <v>2450</v>
      </c>
      <c r="F410" s="646"/>
      <c r="G410" s="645">
        <f>E410*F410</f>
        <v>0</v>
      </c>
      <c r="H410" s="741"/>
    </row>
    <row r="411" spans="2:8" ht="25.5">
      <c r="C411" s="743" t="s">
        <v>1606</v>
      </c>
      <c r="D411" s="740"/>
      <c r="E411" s="734"/>
      <c r="H411" s="741"/>
    </row>
    <row r="412" spans="2:8" ht="15.75">
      <c r="C412" s="743"/>
      <c r="D412" s="740"/>
      <c r="E412" s="734"/>
      <c r="H412" s="741"/>
    </row>
    <row r="413" spans="2:8">
      <c r="B413" s="644" t="s">
        <v>1605</v>
      </c>
      <c r="C413" s="744" t="s">
        <v>1604</v>
      </c>
      <c r="D413" s="648" t="s">
        <v>1398</v>
      </c>
      <c r="E413" s="734">
        <v>55</v>
      </c>
      <c r="F413" s="646"/>
      <c r="G413" s="645">
        <f>E413*F413</f>
        <v>0</v>
      </c>
      <c r="H413" s="741"/>
    </row>
    <row r="414" spans="2:8" ht="25.5">
      <c r="C414" s="743" t="s">
        <v>1603</v>
      </c>
      <c r="D414" s="740"/>
      <c r="E414" s="734"/>
      <c r="H414" s="741"/>
    </row>
    <row r="415" spans="2:8" ht="15.75">
      <c r="C415" s="743"/>
      <c r="D415" s="740"/>
      <c r="E415" s="734"/>
      <c r="H415" s="741"/>
    </row>
    <row r="416" spans="2:8">
      <c r="B416" s="644" t="s">
        <v>1602</v>
      </c>
      <c r="C416" s="744" t="s">
        <v>1601</v>
      </c>
      <c r="D416" s="648" t="s">
        <v>1398</v>
      </c>
      <c r="E416" s="734">
        <v>95</v>
      </c>
      <c r="F416" s="646"/>
      <c r="G416" s="645">
        <f>E416*F416</f>
        <v>0</v>
      </c>
      <c r="H416" s="741"/>
    </row>
    <row r="417" spans="2:8" ht="15.75">
      <c r="C417" s="743" t="s">
        <v>1600</v>
      </c>
      <c r="D417" s="740"/>
      <c r="E417" s="734"/>
      <c r="H417" s="741"/>
    </row>
    <row r="418" spans="2:8" ht="15.75">
      <c r="C418" s="743"/>
      <c r="D418" s="740"/>
      <c r="E418" s="734"/>
      <c r="H418" s="741"/>
    </row>
    <row r="419" spans="2:8">
      <c r="B419" s="644" t="s">
        <v>1599</v>
      </c>
      <c r="C419" s="744" t="s">
        <v>1598</v>
      </c>
      <c r="D419" s="648" t="s">
        <v>1398</v>
      </c>
      <c r="E419" s="734">
        <v>350</v>
      </c>
      <c r="F419" s="646"/>
      <c r="G419" s="645">
        <f>E419*F419</f>
        <v>0</v>
      </c>
      <c r="H419" s="741"/>
    </row>
    <row r="420" spans="2:8" ht="15.75">
      <c r="C420" s="743" t="s">
        <v>1597</v>
      </c>
      <c r="D420" s="740"/>
      <c r="E420" s="734"/>
      <c r="H420" s="741"/>
    </row>
    <row r="421" spans="2:8" ht="15.75">
      <c r="C421" s="743"/>
      <c r="D421" s="740"/>
      <c r="E421" s="734"/>
      <c r="H421" s="741"/>
    </row>
    <row r="422" spans="2:8">
      <c r="B422" s="644" t="s">
        <v>1596</v>
      </c>
      <c r="C422" s="744" t="s">
        <v>1595</v>
      </c>
      <c r="D422" s="648" t="s">
        <v>1398</v>
      </c>
      <c r="E422" s="734">
        <v>550</v>
      </c>
      <c r="F422" s="646"/>
      <c r="G422" s="645">
        <f>E422*F422</f>
        <v>0</v>
      </c>
      <c r="H422" s="741"/>
    </row>
    <row r="423" spans="2:8" ht="15.75">
      <c r="C423" s="743" t="s">
        <v>1594</v>
      </c>
      <c r="D423" s="740"/>
      <c r="E423" s="734"/>
      <c r="H423" s="741"/>
    </row>
    <row r="424" spans="2:8" ht="15.75">
      <c r="C424" s="743"/>
      <c r="D424" s="740"/>
      <c r="E424" s="734"/>
      <c r="H424" s="741"/>
    </row>
    <row r="425" spans="2:8">
      <c r="B425" s="644" t="s">
        <v>1593</v>
      </c>
      <c r="C425" s="744" t="s">
        <v>1592</v>
      </c>
      <c r="D425" s="648" t="s">
        <v>1398</v>
      </c>
      <c r="E425" s="734">
        <v>190</v>
      </c>
      <c r="F425" s="646"/>
      <c r="G425" s="645">
        <f>E425*F425</f>
        <v>0</v>
      </c>
      <c r="H425" s="741"/>
    </row>
    <row r="426" spans="2:8" ht="15.75">
      <c r="C426" s="743" t="s">
        <v>1591</v>
      </c>
      <c r="D426" s="740"/>
      <c r="E426" s="734"/>
      <c r="H426" s="741"/>
    </row>
    <row r="427" spans="2:8" ht="15.75">
      <c r="C427" s="743"/>
      <c r="D427" s="740"/>
      <c r="E427" s="734"/>
      <c r="H427" s="741"/>
    </row>
    <row r="428" spans="2:8">
      <c r="B428" s="644" t="s">
        <v>1590</v>
      </c>
      <c r="C428" s="744" t="s">
        <v>1589</v>
      </c>
      <c r="D428" s="648" t="s">
        <v>145</v>
      </c>
      <c r="E428" s="734">
        <v>3</v>
      </c>
      <c r="F428" s="646"/>
      <c r="G428" s="645">
        <f>E428*F428</f>
        <v>0</v>
      </c>
      <c r="H428" s="741"/>
    </row>
    <row r="429" spans="2:8" ht="15.75">
      <c r="C429" s="743" t="s">
        <v>1588</v>
      </c>
      <c r="D429" s="740"/>
      <c r="E429" s="734"/>
      <c r="H429" s="741"/>
    </row>
    <row r="430" spans="2:8" ht="15.75">
      <c r="C430" s="743"/>
      <c r="D430" s="740"/>
      <c r="E430" s="734"/>
      <c r="H430" s="741"/>
    </row>
    <row r="431" spans="2:8">
      <c r="B431" s="644" t="s">
        <v>1587</v>
      </c>
      <c r="C431" s="742" t="s">
        <v>1572</v>
      </c>
      <c r="D431" s="648" t="s">
        <v>120</v>
      </c>
      <c r="E431" s="734">
        <v>1</v>
      </c>
      <c r="F431" s="646"/>
      <c r="G431" s="645">
        <f>E431*F431</f>
        <v>0</v>
      </c>
      <c r="H431" s="741"/>
    </row>
    <row r="432" spans="2:8" ht="15.75">
      <c r="C432" s="709" t="s">
        <v>1586</v>
      </c>
      <c r="D432" s="740"/>
      <c r="E432" s="734"/>
      <c r="H432" s="741"/>
    </row>
    <row r="433" spans="2:8" ht="15.75">
      <c r="C433" s="709"/>
      <c r="D433" s="740"/>
      <c r="E433" s="734"/>
      <c r="H433" s="741"/>
    </row>
    <row r="434" spans="2:8">
      <c r="B434" s="644" t="s">
        <v>1585</v>
      </c>
      <c r="C434" s="742" t="s">
        <v>1572</v>
      </c>
      <c r="D434" s="648" t="s">
        <v>120</v>
      </c>
      <c r="E434" s="734">
        <v>1</v>
      </c>
      <c r="F434" s="646"/>
      <c r="G434" s="645">
        <f>E434*F434</f>
        <v>0</v>
      </c>
      <c r="H434" s="741"/>
    </row>
    <row r="435" spans="2:8" ht="25.5">
      <c r="C435" s="709" t="s">
        <v>1584</v>
      </c>
      <c r="D435" s="740"/>
      <c r="E435" s="734"/>
      <c r="H435" s="741"/>
    </row>
    <row r="436" spans="2:8" ht="15.75">
      <c r="C436" s="709"/>
      <c r="D436" s="740"/>
      <c r="E436" s="734"/>
      <c r="H436" s="741"/>
    </row>
    <row r="437" spans="2:8">
      <c r="B437" s="644" t="s">
        <v>1583</v>
      </c>
      <c r="C437" s="742" t="s">
        <v>1572</v>
      </c>
      <c r="D437" s="648" t="s">
        <v>120</v>
      </c>
      <c r="E437" s="734">
        <v>1</v>
      </c>
      <c r="F437" s="646"/>
      <c r="G437" s="645">
        <f>E437*F437</f>
        <v>0</v>
      </c>
      <c r="H437" s="741"/>
    </row>
    <row r="438" spans="2:8" ht="28.15" customHeight="1">
      <c r="C438" s="709" t="s">
        <v>1582</v>
      </c>
      <c r="D438" s="740"/>
      <c r="E438" s="734"/>
      <c r="H438" s="741"/>
    </row>
    <row r="439" spans="2:8" ht="15.75">
      <c r="C439" s="709"/>
      <c r="D439" s="740"/>
      <c r="E439" s="734"/>
      <c r="H439" s="741"/>
    </row>
    <row r="440" spans="2:8">
      <c r="B440" s="644" t="s">
        <v>1581</v>
      </c>
      <c r="C440" s="742" t="s">
        <v>1572</v>
      </c>
      <c r="D440" s="648" t="s">
        <v>120</v>
      </c>
      <c r="E440" s="734">
        <v>1</v>
      </c>
      <c r="F440" s="646"/>
      <c r="G440" s="645">
        <f>E440*F440</f>
        <v>0</v>
      </c>
      <c r="H440" s="741"/>
    </row>
    <row r="441" spans="2:8" ht="25.5">
      <c r="C441" s="709" t="s">
        <v>1580</v>
      </c>
      <c r="D441" s="740"/>
      <c r="E441" s="734"/>
      <c r="H441" s="741"/>
    </row>
    <row r="442" spans="2:8" ht="15.75">
      <c r="C442" s="709"/>
      <c r="D442" s="740"/>
      <c r="E442" s="734"/>
      <c r="H442" s="741"/>
    </row>
    <row r="443" spans="2:8">
      <c r="B443" s="644" t="s">
        <v>1579</v>
      </c>
      <c r="C443" s="742" t="s">
        <v>1572</v>
      </c>
      <c r="D443" s="648" t="s">
        <v>120</v>
      </c>
      <c r="E443" s="734">
        <v>1</v>
      </c>
      <c r="F443" s="646"/>
      <c r="G443" s="645">
        <f>E443*F443</f>
        <v>0</v>
      </c>
      <c r="H443" s="741"/>
    </row>
    <row r="444" spans="2:8" ht="15.75">
      <c r="C444" s="709" t="s">
        <v>1578</v>
      </c>
      <c r="D444" s="740"/>
      <c r="E444" s="734"/>
      <c r="H444" s="741"/>
    </row>
    <row r="445" spans="2:8" ht="15.75">
      <c r="C445" s="709"/>
      <c r="D445" s="740"/>
      <c r="E445" s="734"/>
      <c r="H445" s="741"/>
    </row>
    <row r="446" spans="2:8">
      <c r="B446" s="644" t="s">
        <v>1577</v>
      </c>
      <c r="C446" s="742" t="s">
        <v>1572</v>
      </c>
      <c r="D446" s="648" t="s">
        <v>120</v>
      </c>
      <c r="E446" s="734">
        <v>1</v>
      </c>
      <c r="F446" s="646"/>
      <c r="G446" s="645">
        <f>E446*F446</f>
        <v>0</v>
      </c>
      <c r="H446" s="741"/>
    </row>
    <row r="447" spans="2:8" ht="15.75">
      <c r="C447" s="709" t="s">
        <v>1576</v>
      </c>
      <c r="D447" s="740"/>
      <c r="E447" s="734"/>
      <c r="H447" s="741"/>
    </row>
    <row r="448" spans="2:8" ht="15.75">
      <c r="C448" s="709"/>
      <c r="D448" s="740"/>
      <c r="E448" s="734"/>
      <c r="H448" s="741"/>
    </row>
    <row r="449" spans="1:10">
      <c r="B449" s="644" t="s">
        <v>1575</v>
      </c>
      <c r="C449" s="742" t="s">
        <v>1572</v>
      </c>
      <c r="D449" s="648" t="s">
        <v>120</v>
      </c>
      <c r="E449" s="734">
        <v>1</v>
      </c>
      <c r="F449" s="646"/>
      <c r="G449" s="645">
        <f>E449*F449</f>
        <v>0</v>
      </c>
      <c r="H449" s="741"/>
    </row>
    <row r="450" spans="1:10" ht="15.75">
      <c r="C450" s="709" t="s">
        <v>1574</v>
      </c>
      <c r="D450" s="740"/>
      <c r="E450" s="734"/>
      <c r="H450" s="741"/>
    </row>
    <row r="451" spans="1:10" ht="15.75">
      <c r="C451" s="709"/>
      <c r="D451" s="740"/>
      <c r="E451" s="734"/>
      <c r="H451" s="741"/>
    </row>
    <row r="452" spans="1:10">
      <c r="B452" s="644" t="s">
        <v>1573</v>
      </c>
      <c r="C452" s="742" t="s">
        <v>1572</v>
      </c>
      <c r="D452" s="648" t="s">
        <v>120</v>
      </c>
      <c r="E452" s="734">
        <v>1</v>
      </c>
      <c r="F452" s="646"/>
      <c r="G452" s="645">
        <f>E452*F452</f>
        <v>0</v>
      </c>
      <c r="H452" s="741"/>
    </row>
    <row r="453" spans="1:10" ht="25.5">
      <c r="C453" s="709" t="s">
        <v>1571</v>
      </c>
      <c r="D453" s="740"/>
      <c r="E453" s="734"/>
      <c r="H453" s="741"/>
    </row>
    <row r="454" spans="1:10" ht="15.75">
      <c r="C454" s="709"/>
      <c r="D454" s="740"/>
      <c r="E454" s="734"/>
      <c r="H454" s="741"/>
    </row>
    <row r="455" spans="1:10">
      <c r="B455" s="644" t="s">
        <v>1570</v>
      </c>
      <c r="C455" s="742" t="s">
        <v>1569</v>
      </c>
      <c r="D455" s="648" t="s">
        <v>120</v>
      </c>
      <c r="E455" s="734">
        <v>1</v>
      </c>
      <c r="F455" s="646"/>
      <c r="G455" s="645">
        <f>E455*F455</f>
        <v>0</v>
      </c>
      <c r="H455" s="741"/>
    </row>
    <row r="456" spans="1:10" ht="25.5">
      <c r="C456" s="709" t="s">
        <v>1568</v>
      </c>
      <c r="D456" s="740"/>
      <c r="E456" s="734"/>
    </row>
    <row r="458" spans="1:10">
      <c r="A458" s="662"/>
      <c r="B458" s="719"/>
      <c r="C458" s="718" t="s">
        <v>1567</v>
      </c>
      <c r="D458" s="717"/>
      <c r="E458" s="716"/>
      <c r="F458" s="715"/>
      <c r="G458" s="714">
        <f>SUM(G359:G457)</f>
        <v>0</v>
      </c>
    </row>
    <row r="459" spans="1:10">
      <c r="A459" s="662"/>
      <c r="B459" s="723"/>
      <c r="C459" s="722"/>
      <c r="D459" s="726"/>
      <c r="E459" s="680"/>
      <c r="F459" s="721"/>
      <c r="G459" s="720"/>
    </row>
    <row r="460" spans="1:10">
      <c r="B460" s="653" t="s">
        <v>102</v>
      </c>
      <c r="C460" s="652" t="s">
        <v>1380</v>
      </c>
    </row>
    <row r="461" spans="1:10">
      <c r="C461" s="713"/>
    </row>
    <row r="462" spans="1:10" ht="13.5">
      <c r="C462" s="728" t="s">
        <v>1566</v>
      </c>
    </row>
    <row r="463" spans="1:10" s="732" customFormat="1" ht="13.5">
      <c r="B463" s="739"/>
      <c r="C463" s="738"/>
      <c r="D463" s="648"/>
      <c r="E463" s="737"/>
      <c r="F463" s="736"/>
      <c r="G463" s="698"/>
      <c r="H463" s="698"/>
      <c r="J463" s="735"/>
    </row>
    <row r="464" spans="1:10">
      <c r="B464" s="644" t="s">
        <v>1393</v>
      </c>
      <c r="C464" s="724" t="s">
        <v>1565</v>
      </c>
      <c r="D464" s="648" t="s">
        <v>120</v>
      </c>
      <c r="E464" s="647">
        <v>1</v>
      </c>
      <c r="F464" s="646"/>
      <c r="G464" s="645">
        <f>E464*F464</f>
        <v>0</v>
      </c>
    </row>
    <row r="465" spans="2:7" ht="63.75">
      <c r="C465" s="724" t="s">
        <v>1564</v>
      </c>
      <c r="D465" s="648" t="s">
        <v>145</v>
      </c>
      <c r="E465" s="734">
        <v>1</v>
      </c>
    </row>
    <row r="466" spans="2:7" ht="25.5">
      <c r="C466" s="724" t="s">
        <v>1563</v>
      </c>
      <c r="D466" s="648" t="s">
        <v>145</v>
      </c>
      <c r="E466" s="734">
        <v>1</v>
      </c>
    </row>
    <row r="467" spans="2:7" ht="25.5">
      <c r="B467" s="730"/>
      <c r="C467" s="724" t="s">
        <v>1562</v>
      </c>
      <c r="D467" s="648" t="s">
        <v>145</v>
      </c>
      <c r="E467" s="734">
        <v>1</v>
      </c>
    </row>
    <row r="468" spans="2:7" ht="25.5">
      <c r="C468" s="724" t="s">
        <v>1561</v>
      </c>
      <c r="D468" s="648" t="s">
        <v>145</v>
      </c>
      <c r="E468" s="734">
        <v>1</v>
      </c>
    </row>
    <row r="469" spans="2:7">
      <c r="B469" s="730"/>
      <c r="C469" s="724" t="s">
        <v>1560</v>
      </c>
      <c r="D469" s="648" t="s">
        <v>145</v>
      </c>
      <c r="E469" s="734">
        <v>1</v>
      </c>
    </row>
    <row r="470" spans="2:7" ht="25.5">
      <c r="C470" s="724" t="s">
        <v>1559</v>
      </c>
      <c r="D470" s="648" t="s">
        <v>145</v>
      </c>
      <c r="E470" s="734">
        <v>1</v>
      </c>
    </row>
    <row r="471" spans="2:7">
      <c r="C471" s="724"/>
      <c r="D471" s="648"/>
      <c r="E471" s="734"/>
    </row>
    <row r="472" spans="2:7" ht="25.5">
      <c r="B472" s="644" t="s">
        <v>1391</v>
      </c>
      <c r="C472" s="724" t="s">
        <v>1558</v>
      </c>
      <c r="D472" s="648" t="s">
        <v>145</v>
      </c>
      <c r="E472" s="647">
        <v>1</v>
      </c>
      <c r="F472" s="646"/>
      <c r="G472" s="645">
        <f>E472*F472</f>
        <v>0</v>
      </c>
    </row>
    <row r="473" spans="2:7">
      <c r="C473" s="724"/>
      <c r="D473" s="648"/>
      <c r="E473" s="647"/>
      <c r="F473" s="646"/>
      <c r="G473" s="645"/>
    </row>
    <row r="474" spans="2:7" ht="25.5">
      <c r="B474" s="644" t="s">
        <v>1389</v>
      </c>
      <c r="C474" s="724" t="s">
        <v>1557</v>
      </c>
      <c r="E474" s="733"/>
    </row>
    <row r="475" spans="2:7">
      <c r="C475" s="724"/>
      <c r="D475" s="648" t="s">
        <v>145</v>
      </c>
      <c r="E475" s="647">
        <v>26</v>
      </c>
      <c r="F475" s="646"/>
      <c r="G475" s="645">
        <f>E475*F475</f>
        <v>0</v>
      </c>
    </row>
    <row r="476" spans="2:7" ht="13.5">
      <c r="B476" s="644" t="s">
        <v>1387</v>
      </c>
      <c r="C476" s="724" t="s">
        <v>1556</v>
      </c>
      <c r="E476" s="733"/>
    </row>
    <row r="477" spans="2:7">
      <c r="C477" s="724"/>
      <c r="D477" s="648" t="s">
        <v>145</v>
      </c>
      <c r="E477" s="647">
        <v>20</v>
      </c>
      <c r="F477" s="646"/>
      <c r="G477" s="645">
        <f>E477*F477</f>
        <v>0</v>
      </c>
    </row>
    <row r="478" spans="2:7" ht="25.5">
      <c r="B478" s="644" t="s">
        <v>1496</v>
      </c>
      <c r="C478" s="724" t="s">
        <v>1555</v>
      </c>
      <c r="E478" s="733"/>
    </row>
    <row r="479" spans="2:7">
      <c r="C479" s="724"/>
      <c r="D479" s="648" t="s">
        <v>145</v>
      </c>
      <c r="E479" s="647">
        <v>21</v>
      </c>
      <c r="F479" s="646"/>
      <c r="G479" s="645">
        <f>E479*F479</f>
        <v>0</v>
      </c>
    </row>
    <row r="480" spans="2:7" ht="38.25">
      <c r="B480" s="644" t="s">
        <v>1494</v>
      </c>
      <c r="C480" s="724" t="s">
        <v>1554</v>
      </c>
      <c r="D480" s="648" t="s">
        <v>120</v>
      </c>
      <c r="E480" s="647">
        <v>1</v>
      </c>
      <c r="F480" s="646"/>
      <c r="G480" s="645">
        <f>E480*F480</f>
        <v>0</v>
      </c>
    </row>
    <row r="481" spans="1:7" ht="13.5">
      <c r="C481" s="724"/>
      <c r="E481" s="733"/>
    </row>
    <row r="482" spans="1:7">
      <c r="B482" s="644" t="s">
        <v>1526</v>
      </c>
      <c r="C482" s="724" t="s">
        <v>1541</v>
      </c>
      <c r="D482" s="648" t="s">
        <v>120</v>
      </c>
      <c r="E482" s="647">
        <v>1</v>
      </c>
      <c r="F482" s="646"/>
      <c r="G482" s="645">
        <f>E482*F482</f>
        <v>0</v>
      </c>
    </row>
    <row r="483" spans="1:7">
      <c r="C483" s="724" t="s">
        <v>1553</v>
      </c>
      <c r="D483" s="648" t="s">
        <v>1398</v>
      </c>
      <c r="E483" s="647">
        <v>190</v>
      </c>
      <c r="F483" s="646"/>
      <c r="G483" s="645"/>
    </row>
    <row r="484" spans="1:7">
      <c r="C484" s="724" t="s">
        <v>1552</v>
      </c>
      <c r="D484" s="648" t="s">
        <v>120</v>
      </c>
      <c r="E484" s="647">
        <v>280</v>
      </c>
      <c r="F484" s="646"/>
      <c r="G484" s="645"/>
    </row>
    <row r="485" spans="1:7">
      <c r="C485" s="724" t="s">
        <v>1551</v>
      </c>
      <c r="D485" s="648" t="s">
        <v>120</v>
      </c>
      <c r="E485" s="647">
        <v>90</v>
      </c>
      <c r="F485" s="646"/>
      <c r="G485" s="645"/>
    </row>
    <row r="486" spans="1:7">
      <c r="C486" s="724" t="s">
        <v>1538</v>
      </c>
      <c r="D486" s="648" t="s">
        <v>120</v>
      </c>
      <c r="E486" s="647">
        <v>1</v>
      </c>
      <c r="F486" s="646"/>
      <c r="G486" s="645"/>
    </row>
    <row r="487" spans="1:7" ht="25.5">
      <c r="C487" s="724" t="s">
        <v>1550</v>
      </c>
      <c r="D487" s="648" t="s">
        <v>145</v>
      </c>
      <c r="E487" s="647">
        <v>21</v>
      </c>
      <c r="F487" s="646"/>
      <c r="G487" s="645"/>
    </row>
    <row r="488" spans="1:7">
      <c r="C488" s="724" t="s">
        <v>1536</v>
      </c>
      <c r="D488" s="648" t="s">
        <v>145</v>
      </c>
      <c r="E488" s="647">
        <v>21</v>
      </c>
      <c r="F488" s="646"/>
      <c r="G488" s="645"/>
    </row>
    <row r="489" spans="1:7">
      <c r="C489" s="724" t="s">
        <v>1549</v>
      </c>
      <c r="D489" s="648" t="s">
        <v>145</v>
      </c>
      <c r="E489" s="647">
        <v>1</v>
      </c>
      <c r="F489" s="646"/>
      <c r="G489" s="645"/>
    </row>
    <row r="490" spans="1:7">
      <c r="C490" s="724" t="s">
        <v>1548</v>
      </c>
      <c r="D490" s="648" t="s">
        <v>145</v>
      </c>
      <c r="E490" s="647">
        <v>1</v>
      </c>
      <c r="F490" s="646"/>
      <c r="G490" s="645"/>
    </row>
    <row r="491" spans="1:7">
      <c r="C491" s="713"/>
    </row>
    <row r="492" spans="1:7" ht="25.5">
      <c r="A492" s="662"/>
      <c r="B492" s="719"/>
      <c r="C492" s="718" t="s">
        <v>1547</v>
      </c>
      <c r="D492" s="717"/>
      <c r="E492" s="716"/>
      <c r="F492" s="715"/>
      <c r="G492" s="714">
        <f>SUM(G464:G491)</f>
        <v>0</v>
      </c>
    </row>
    <row r="493" spans="1:7">
      <c r="C493" s="713"/>
    </row>
    <row r="494" spans="1:7">
      <c r="C494" s="713" t="s">
        <v>1546</v>
      </c>
    </row>
    <row r="495" spans="1:7">
      <c r="C495" s="713"/>
    </row>
    <row r="496" spans="1:7" ht="25.5">
      <c r="B496" s="644" t="s">
        <v>1393</v>
      </c>
      <c r="C496" s="727" t="s">
        <v>1545</v>
      </c>
      <c r="D496" s="648" t="s">
        <v>120</v>
      </c>
      <c r="E496" s="647">
        <v>1</v>
      </c>
      <c r="F496" s="646"/>
      <c r="G496" s="645">
        <f>E496*F496</f>
        <v>0</v>
      </c>
    </row>
    <row r="497" spans="1:7">
      <c r="C497" s="727"/>
      <c r="D497" s="648"/>
      <c r="E497" s="647"/>
      <c r="F497" s="646"/>
      <c r="G497" s="645"/>
    </row>
    <row r="498" spans="1:7" ht="38.25">
      <c r="B498" s="644" t="s">
        <v>1391</v>
      </c>
      <c r="C498" s="727" t="s">
        <v>1544</v>
      </c>
      <c r="D498" s="648" t="s">
        <v>145</v>
      </c>
      <c r="E498" s="647">
        <v>6</v>
      </c>
      <c r="F498" s="646"/>
      <c r="G498" s="645">
        <f>E498*F498</f>
        <v>0</v>
      </c>
    </row>
    <row r="499" spans="1:7">
      <c r="C499" s="727"/>
    </row>
    <row r="500" spans="1:7">
      <c r="B500" s="644" t="s">
        <v>1389</v>
      </c>
      <c r="C500" s="725" t="s">
        <v>1543</v>
      </c>
      <c r="D500" s="648" t="s">
        <v>145</v>
      </c>
      <c r="E500" s="647">
        <v>1</v>
      </c>
      <c r="F500" s="646"/>
      <c r="G500" s="645">
        <f>E500*F500</f>
        <v>0</v>
      </c>
    </row>
    <row r="501" spans="1:7">
      <c r="C501" s="725"/>
    </row>
    <row r="502" spans="1:7" ht="25.5">
      <c r="B502" s="644" t="s">
        <v>1387</v>
      </c>
      <c r="C502" s="724" t="s">
        <v>1542</v>
      </c>
      <c r="D502" s="648" t="s">
        <v>145</v>
      </c>
      <c r="E502" s="647">
        <v>5</v>
      </c>
      <c r="F502" s="646"/>
      <c r="G502" s="645">
        <f>E502*F502</f>
        <v>0</v>
      </c>
    </row>
    <row r="503" spans="1:7">
      <c r="C503" s="724"/>
    </row>
    <row r="504" spans="1:7">
      <c r="B504" s="644" t="s">
        <v>1496</v>
      </c>
      <c r="C504" s="724" t="s">
        <v>1541</v>
      </c>
      <c r="D504" s="648" t="s">
        <v>120</v>
      </c>
      <c r="E504" s="647">
        <v>1</v>
      </c>
      <c r="F504" s="646"/>
      <c r="G504" s="645">
        <f>E504*F504</f>
        <v>0</v>
      </c>
    </row>
    <row r="505" spans="1:7">
      <c r="C505" s="725" t="s">
        <v>1540</v>
      </c>
      <c r="D505" s="648" t="s">
        <v>1398</v>
      </c>
      <c r="E505" s="647">
        <v>390</v>
      </c>
    </row>
    <row r="506" spans="1:7">
      <c r="C506" s="725" t="s">
        <v>1539</v>
      </c>
      <c r="D506" s="648" t="s">
        <v>1398</v>
      </c>
      <c r="E506" s="647">
        <v>230</v>
      </c>
      <c r="F506" s="646"/>
      <c r="G506" s="645"/>
    </row>
    <row r="507" spans="1:7">
      <c r="C507" s="725" t="s">
        <v>1538</v>
      </c>
      <c r="D507" s="648" t="s">
        <v>120</v>
      </c>
      <c r="E507" s="647">
        <v>1</v>
      </c>
    </row>
    <row r="508" spans="1:7" ht="25.5">
      <c r="C508" s="727" t="s">
        <v>1537</v>
      </c>
      <c r="D508" s="648" t="s">
        <v>120</v>
      </c>
      <c r="E508" s="647">
        <v>6</v>
      </c>
      <c r="F508" s="646"/>
      <c r="G508" s="645"/>
    </row>
    <row r="509" spans="1:7">
      <c r="C509" s="724" t="s">
        <v>1536</v>
      </c>
      <c r="D509" s="648" t="s">
        <v>120</v>
      </c>
      <c r="E509" s="647">
        <v>1</v>
      </c>
    </row>
    <row r="510" spans="1:7" ht="25.5">
      <c r="C510" s="727" t="s">
        <v>1535</v>
      </c>
    </row>
    <row r="511" spans="1:7">
      <c r="C511" s="713"/>
    </row>
    <row r="512" spans="1:7">
      <c r="A512" s="662"/>
      <c r="B512" s="719"/>
      <c r="C512" s="718" t="s">
        <v>1534</v>
      </c>
      <c r="D512" s="717"/>
      <c r="E512" s="716"/>
      <c r="F512" s="715"/>
      <c r="G512" s="714">
        <f>SUM(G496:G511)</f>
        <v>0</v>
      </c>
    </row>
    <row r="513" spans="2:7">
      <c r="C513" s="713"/>
    </row>
    <row r="514" spans="2:7" ht="13.5">
      <c r="C514" s="728" t="s">
        <v>1533</v>
      </c>
    </row>
    <row r="515" spans="2:7">
      <c r="C515" s="713"/>
    </row>
    <row r="516" spans="2:7" ht="42.75" customHeight="1">
      <c r="B516" s="644" t="s">
        <v>1393</v>
      </c>
      <c r="C516" s="731" t="s">
        <v>1532</v>
      </c>
      <c r="D516" s="648" t="s">
        <v>145</v>
      </c>
      <c r="E516" s="647">
        <v>1</v>
      </c>
      <c r="F516" s="646"/>
      <c r="G516" s="645">
        <f>E516*F516</f>
        <v>0</v>
      </c>
    </row>
    <row r="517" spans="2:7">
      <c r="C517" s="731"/>
    </row>
    <row r="518" spans="2:7">
      <c r="B518" s="644" t="s">
        <v>1391</v>
      </c>
      <c r="C518" s="731" t="s">
        <v>1531</v>
      </c>
      <c r="D518" s="648" t="s">
        <v>145</v>
      </c>
      <c r="E518" s="647">
        <v>1</v>
      </c>
      <c r="F518" s="646"/>
      <c r="G518" s="645">
        <f>E518*F518</f>
        <v>0</v>
      </c>
    </row>
    <row r="519" spans="2:7">
      <c r="C519" s="731"/>
    </row>
    <row r="520" spans="2:7" ht="57" customHeight="1">
      <c r="B520" s="644" t="s">
        <v>1389</v>
      </c>
      <c r="C520" s="731" t="s">
        <v>1530</v>
      </c>
      <c r="D520" s="648" t="s">
        <v>145</v>
      </c>
      <c r="E520" s="647">
        <v>1</v>
      </c>
      <c r="F520" s="646"/>
      <c r="G520" s="645">
        <f>E520*F520</f>
        <v>0</v>
      </c>
    </row>
    <row r="521" spans="2:7">
      <c r="C521" s="731"/>
    </row>
    <row r="522" spans="2:7" ht="25.5">
      <c r="B522" s="644" t="s">
        <v>1387</v>
      </c>
      <c r="C522" s="731" t="s">
        <v>1529</v>
      </c>
      <c r="D522" s="648" t="s">
        <v>145</v>
      </c>
      <c r="E522" s="647">
        <v>1</v>
      </c>
      <c r="F522" s="646"/>
      <c r="G522" s="645">
        <f>E522*F522</f>
        <v>0</v>
      </c>
    </row>
    <row r="523" spans="2:7">
      <c r="B523" s="730"/>
      <c r="C523" s="731"/>
    </row>
    <row r="524" spans="2:7" ht="38.25">
      <c r="B524" s="730" t="s">
        <v>1496</v>
      </c>
      <c r="C524" s="731" t="s">
        <v>1528</v>
      </c>
      <c r="D524" s="648" t="s">
        <v>145</v>
      </c>
      <c r="E524" s="647">
        <v>1</v>
      </c>
      <c r="F524" s="646"/>
      <c r="G524" s="645">
        <f>E524*F524</f>
        <v>0</v>
      </c>
    </row>
    <row r="525" spans="2:7">
      <c r="B525" s="730"/>
      <c r="C525" s="731"/>
    </row>
    <row r="526" spans="2:7" ht="89.25">
      <c r="B526" s="730" t="s">
        <v>1494</v>
      </c>
      <c r="C526" s="727" t="s">
        <v>1527</v>
      </c>
      <c r="D526" s="648" t="s">
        <v>145</v>
      </c>
      <c r="E526" s="647">
        <v>1</v>
      </c>
      <c r="F526" s="646"/>
      <c r="G526" s="645">
        <f>E526*F526</f>
        <v>0</v>
      </c>
    </row>
    <row r="527" spans="2:7">
      <c r="B527" s="730"/>
      <c r="C527" s="731"/>
    </row>
    <row r="528" spans="2:7">
      <c r="B528" s="644" t="s">
        <v>1526</v>
      </c>
      <c r="C528" s="731" t="s">
        <v>1525</v>
      </c>
      <c r="D528" s="648" t="s">
        <v>145</v>
      </c>
      <c r="E528" s="647">
        <v>2</v>
      </c>
      <c r="F528" s="646"/>
      <c r="G528" s="645">
        <f>E528*F528</f>
        <v>0</v>
      </c>
    </row>
    <row r="529" spans="2:7">
      <c r="C529" s="731"/>
      <c r="D529" s="648"/>
      <c r="E529" s="647"/>
      <c r="F529" s="646"/>
      <c r="G529" s="645"/>
    </row>
    <row r="530" spans="2:7" ht="25.5">
      <c r="B530" s="644" t="s">
        <v>1524</v>
      </c>
      <c r="C530" s="731" t="s">
        <v>1523</v>
      </c>
      <c r="D530" s="648" t="s">
        <v>145</v>
      </c>
      <c r="E530" s="647">
        <v>1</v>
      </c>
      <c r="F530" s="646"/>
      <c r="G530" s="645">
        <f>E530*F530</f>
        <v>0</v>
      </c>
    </row>
    <row r="531" spans="2:7">
      <c r="C531" s="731"/>
    </row>
    <row r="532" spans="2:7" ht="102">
      <c r="B532" s="730" t="s">
        <v>1522</v>
      </c>
      <c r="C532" s="732" t="s">
        <v>1521</v>
      </c>
      <c r="D532" s="648" t="s">
        <v>145</v>
      </c>
      <c r="E532" s="647">
        <v>1</v>
      </c>
      <c r="F532" s="646"/>
      <c r="G532" s="645">
        <f>E532*F532</f>
        <v>0</v>
      </c>
    </row>
    <row r="533" spans="2:7">
      <c r="B533" s="730"/>
      <c r="C533" s="732"/>
      <c r="D533" s="648"/>
      <c r="E533" s="647"/>
      <c r="F533" s="646"/>
      <c r="G533" s="645"/>
    </row>
    <row r="534" spans="2:7">
      <c r="B534" s="730" t="s">
        <v>1520</v>
      </c>
      <c r="C534" s="732" t="s">
        <v>1519</v>
      </c>
      <c r="D534" s="648" t="s">
        <v>145</v>
      </c>
      <c r="E534" s="647">
        <v>1</v>
      </c>
      <c r="F534" s="646"/>
      <c r="G534" s="645">
        <f>E534*F534</f>
        <v>0</v>
      </c>
    </row>
    <row r="535" spans="2:7">
      <c r="B535" s="730"/>
      <c r="C535" s="731"/>
      <c r="D535" s="648"/>
      <c r="E535" s="647"/>
      <c r="F535" s="646"/>
      <c r="G535" s="645"/>
    </row>
    <row r="536" spans="2:7">
      <c r="B536" s="730" t="s">
        <v>1518</v>
      </c>
      <c r="C536" s="729" t="s">
        <v>1517</v>
      </c>
      <c r="D536" s="648" t="s">
        <v>120</v>
      </c>
      <c r="E536" s="647">
        <v>1</v>
      </c>
      <c r="F536" s="646"/>
      <c r="G536" s="645">
        <f>E536*F536</f>
        <v>0</v>
      </c>
    </row>
    <row r="537" spans="2:7">
      <c r="B537" s="730"/>
      <c r="C537" s="729" t="s">
        <v>1516</v>
      </c>
      <c r="D537" s="648" t="s">
        <v>1398</v>
      </c>
      <c r="E537" s="647">
        <v>15</v>
      </c>
      <c r="F537" s="646"/>
      <c r="G537" s="645"/>
    </row>
    <row r="538" spans="2:7">
      <c r="B538" s="730"/>
      <c r="C538" s="729" t="s">
        <v>1515</v>
      </c>
      <c r="D538" s="648" t="s">
        <v>1398</v>
      </c>
      <c r="E538" s="647">
        <v>15</v>
      </c>
      <c r="F538" s="646"/>
      <c r="G538" s="645"/>
    </row>
    <row r="539" spans="2:7">
      <c r="B539" s="730"/>
      <c r="C539" s="729" t="s">
        <v>1514</v>
      </c>
      <c r="D539" s="648" t="s">
        <v>1398</v>
      </c>
      <c r="E539" s="647">
        <v>15</v>
      </c>
      <c r="F539" s="646"/>
      <c r="G539" s="645"/>
    </row>
    <row r="540" spans="2:7">
      <c r="B540" s="730"/>
      <c r="C540" s="729" t="s">
        <v>1513</v>
      </c>
      <c r="D540" s="648" t="s">
        <v>1398</v>
      </c>
      <c r="E540" s="647">
        <v>25</v>
      </c>
      <c r="F540" s="646"/>
      <c r="G540" s="645"/>
    </row>
    <row r="541" spans="2:7">
      <c r="B541" s="730"/>
      <c r="C541" s="729" t="s">
        <v>1512</v>
      </c>
      <c r="D541" s="648" t="s">
        <v>1398</v>
      </c>
      <c r="E541" s="647">
        <v>25</v>
      </c>
      <c r="F541" s="646"/>
      <c r="G541" s="645"/>
    </row>
    <row r="542" spans="2:7">
      <c r="B542" s="730"/>
      <c r="C542" s="729" t="s">
        <v>1511</v>
      </c>
      <c r="D542" s="648" t="s">
        <v>1398</v>
      </c>
      <c r="E542" s="647">
        <v>15</v>
      </c>
      <c r="F542" s="646"/>
      <c r="G542" s="645"/>
    </row>
    <row r="543" spans="2:7">
      <c r="B543" s="730"/>
      <c r="C543" s="729"/>
      <c r="D543" s="648"/>
      <c r="E543" s="647"/>
      <c r="F543" s="646"/>
      <c r="G543" s="645"/>
    </row>
    <row r="544" spans="2:7" ht="25.5">
      <c r="B544" s="730" t="s">
        <v>1510</v>
      </c>
      <c r="C544" s="729" t="s">
        <v>1509</v>
      </c>
      <c r="D544" s="648" t="s">
        <v>120</v>
      </c>
      <c r="E544" s="647">
        <v>1</v>
      </c>
      <c r="F544" s="646"/>
      <c r="G544" s="645">
        <f>E544*F544</f>
        <v>0</v>
      </c>
    </row>
    <row r="545" spans="1:7">
      <c r="B545" s="730"/>
      <c r="C545" s="729" t="s">
        <v>1508</v>
      </c>
      <c r="D545" s="648" t="s">
        <v>120</v>
      </c>
      <c r="E545" s="647">
        <v>1</v>
      </c>
      <c r="F545" s="646"/>
      <c r="G545" s="645"/>
    </row>
    <row r="546" spans="1:7">
      <c r="B546" s="730"/>
      <c r="C546" s="729" t="s">
        <v>1507</v>
      </c>
      <c r="D546" s="648" t="s">
        <v>145</v>
      </c>
      <c r="E546" s="647">
        <v>4</v>
      </c>
      <c r="F546" s="646"/>
      <c r="G546" s="645"/>
    </row>
    <row r="547" spans="1:7">
      <c r="B547" s="730"/>
      <c r="C547" s="729" t="s">
        <v>1506</v>
      </c>
      <c r="D547" s="648" t="s">
        <v>145</v>
      </c>
      <c r="E547" s="647">
        <v>1</v>
      </c>
      <c r="F547" s="646"/>
      <c r="G547" s="645"/>
    </row>
    <row r="548" spans="1:7">
      <c r="B548" s="730"/>
      <c r="C548" s="729" t="s">
        <v>1505</v>
      </c>
      <c r="D548" s="648" t="s">
        <v>145</v>
      </c>
      <c r="E548" s="647">
        <v>1</v>
      </c>
      <c r="F548" s="646"/>
      <c r="G548" s="645"/>
    </row>
    <row r="549" spans="1:7">
      <c r="B549" s="730"/>
      <c r="C549" s="729" t="s">
        <v>1504</v>
      </c>
      <c r="D549" s="648" t="s">
        <v>120</v>
      </c>
      <c r="E549" s="647">
        <v>1</v>
      </c>
      <c r="F549" s="646"/>
      <c r="G549" s="645"/>
    </row>
    <row r="550" spans="1:7">
      <c r="B550" s="730"/>
      <c r="C550" s="729" t="s">
        <v>1503</v>
      </c>
      <c r="D550" s="648" t="s">
        <v>120</v>
      </c>
      <c r="E550" s="647">
        <v>1</v>
      </c>
      <c r="F550" s="646"/>
      <c r="G550" s="645"/>
    </row>
    <row r="551" spans="1:7">
      <c r="C551" s="713"/>
    </row>
    <row r="552" spans="1:7">
      <c r="A552" s="662"/>
      <c r="B552" s="719"/>
      <c r="C552" s="718" t="s">
        <v>1502</v>
      </c>
      <c r="D552" s="717"/>
      <c r="E552" s="716"/>
      <c r="F552" s="715"/>
      <c r="G552" s="714">
        <f>SUM(G516:G551)</f>
        <v>0</v>
      </c>
    </row>
    <row r="553" spans="1:7">
      <c r="A553" s="662"/>
      <c r="B553" s="723"/>
      <c r="C553" s="722"/>
      <c r="D553" s="726"/>
      <c r="E553" s="680"/>
      <c r="F553" s="721"/>
      <c r="G553" s="720"/>
    </row>
    <row r="554" spans="1:7" ht="13.5">
      <c r="C554" s="728" t="s">
        <v>1501</v>
      </c>
    </row>
    <row r="555" spans="1:7" ht="13.5">
      <c r="C555" s="728"/>
    </row>
    <row r="556" spans="1:7" ht="25.5">
      <c r="A556" s="662"/>
      <c r="B556" s="723" t="s">
        <v>1393</v>
      </c>
      <c r="C556" s="727" t="s">
        <v>1500</v>
      </c>
      <c r="D556" s="648" t="s">
        <v>120</v>
      </c>
      <c r="E556" s="647">
        <v>1</v>
      </c>
      <c r="F556" s="646"/>
      <c r="G556" s="645">
        <f>E556*F556</f>
        <v>0</v>
      </c>
    </row>
    <row r="557" spans="1:7">
      <c r="A557" s="662"/>
      <c r="B557" s="723"/>
      <c r="C557" s="727"/>
      <c r="D557" s="648"/>
      <c r="E557" s="647"/>
      <c r="F557" s="646"/>
      <c r="G557" s="645"/>
    </row>
    <row r="558" spans="1:7">
      <c r="A558" s="662"/>
      <c r="B558" s="723" t="s">
        <v>1391</v>
      </c>
      <c r="C558" s="725" t="s">
        <v>1499</v>
      </c>
      <c r="D558" s="648" t="s">
        <v>145</v>
      </c>
      <c r="E558" s="647">
        <v>20</v>
      </c>
      <c r="F558" s="646"/>
      <c r="G558" s="645">
        <f>E558*F558</f>
        <v>0</v>
      </c>
    </row>
    <row r="559" spans="1:7">
      <c r="A559" s="662"/>
      <c r="B559" s="723"/>
      <c r="C559" s="725"/>
      <c r="D559" s="726"/>
      <c r="E559" s="680"/>
      <c r="F559" s="721"/>
      <c r="G559" s="720"/>
    </row>
    <row r="560" spans="1:7">
      <c r="A560" s="662"/>
      <c r="B560" s="723" t="s">
        <v>1389</v>
      </c>
      <c r="C560" s="725" t="s">
        <v>1498</v>
      </c>
      <c r="D560" s="648" t="s">
        <v>145</v>
      </c>
      <c r="E560" s="647">
        <v>8</v>
      </c>
      <c r="F560" s="646"/>
      <c r="G560" s="645">
        <f>E560*F560</f>
        <v>0</v>
      </c>
    </row>
    <row r="561" spans="1:8">
      <c r="A561" s="662"/>
      <c r="B561" s="723"/>
      <c r="C561" s="725"/>
      <c r="D561" s="726"/>
      <c r="E561" s="680"/>
      <c r="F561" s="721"/>
      <c r="G561" s="720"/>
    </row>
    <row r="562" spans="1:8">
      <c r="A562" s="662"/>
      <c r="B562" s="723" t="s">
        <v>1387</v>
      </c>
      <c r="C562" s="725" t="s">
        <v>1497</v>
      </c>
      <c r="D562" s="648" t="s">
        <v>1398</v>
      </c>
      <c r="E562" s="647">
        <v>490</v>
      </c>
      <c r="F562" s="646"/>
      <c r="G562" s="645">
        <f>E562*F562</f>
        <v>0</v>
      </c>
    </row>
    <row r="563" spans="1:8">
      <c r="A563" s="662"/>
      <c r="B563" s="723"/>
      <c r="C563" s="725"/>
      <c r="D563" s="726"/>
      <c r="E563" s="680"/>
      <c r="F563" s="721"/>
      <c r="G563" s="720"/>
    </row>
    <row r="564" spans="1:8">
      <c r="A564" s="662"/>
      <c r="B564" s="723" t="s">
        <v>1496</v>
      </c>
      <c r="C564" s="725" t="s">
        <v>1495</v>
      </c>
      <c r="D564" s="648" t="s">
        <v>120</v>
      </c>
      <c r="E564" s="647">
        <v>1</v>
      </c>
      <c r="F564" s="646"/>
      <c r="G564" s="645">
        <f>E564*F564</f>
        <v>0</v>
      </c>
    </row>
    <row r="565" spans="1:8">
      <c r="A565" s="662"/>
      <c r="B565" s="723"/>
      <c r="C565" s="725"/>
      <c r="D565" s="648"/>
      <c r="E565" s="647"/>
      <c r="F565" s="646"/>
      <c r="G565" s="645"/>
    </row>
    <row r="566" spans="1:8" ht="25.5">
      <c r="A566" s="662"/>
      <c r="B566" s="723" t="s">
        <v>1494</v>
      </c>
      <c r="C566" s="724" t="s">
        <v>1493</v>
      </c>
      <c r="D566" s="648" t="s">
        <v>120</v>
      </c>
      <c r="E566" s="647">
        <v>1</v>
      </c>
      <c r="F566" s="646"/>
      <c r="G566" s="645">
        <f>E566*F566</f>
        <v>0</v>
      </c>
    </row>
    <row r="567" spans="1:8">
      <c r="A567" s="662"/>
      <c r="B567" s="723"/>
      <c r="C567" s="722"/>
      <c r="D567" s="638"/>
      <c r="E567" s="680"/>
      <c r="F567" s="721"/>
      <c r="G567" s="720"/>
    </row>
    <row r="568" spans="1:8">
      <c r="A568" s="662"/>
      <c r="B568" s="719"/>
      <c r="C568" s="718" t="s">
        <v>1492</v>
      </c>
      <c r="D568" s="717"/>
      <c r="E568" s="716"/>
      <c r="F568" s="715"/>
      <c r="G568" s="714">
        <f>SUM(G556:G567)</f>
        <v>0</v>
      </c>
    </row>
    <row r="569" spans="1:8">
      <c r="C569" s="713"/>
    </row>
    <row r="570" spans="1:8" s="639" customFormat="1">
      <c r="A570" s="662"/>
      <c r="B570" s="661"/>
      <c r="C570" s="660" t="s">
        <v>1491</v>
      </c>
      <c r="D570" s="659"/>
      <c r="E570" s="658"/>
      <c r="F570" s="657"/>
      <c r="G570" s="656">
        <f>G492+G512+G552+G568</f>
        <v>0</v>
      </c>
      <c r="H570" s="655"/>
    </row>
    <row r="571" spans="1:8">
      <c r="C571" s="713"/>
    </row>
    <row r="572" spans="1:8">
      <c r="B572" s="653" t="s">
        <v>103</v>
      </c>
      <c r="C572" s="652" t="s">
        <v>1379</v>
      </c>
    </row>
    <row r="573" spans="1:8">
      <c r="B573" s="653"/>
      <c r="C573" s="652"/>
    </row>
    <row r="574" spans="1:8" ht="409.5">
      <c r="B574" s="653">
        <v>1</v>
      </c>
      <c r="C574" s="706" t="s">
        <v>1490</v>
      </c>
      <c r="D574" s="648" t="s">
        <v>145</v>
      </c>
      <c r="E574" s="647">
        <v>1</v>
      </c>
      <c r="F574" s="646"/>
      <c r="G574" s="645">
        <f>E574*F574</f>
        <v>0</v>
      </c>
    </row>
    <row r="575" spans="1:8">
      <c r="B575" s="653"/>
      <c r="C575" s="706"/>
    </row>
    <row r="576" spans="1:8">
      <c r="B576" s="653"/>
      <c r="C576" s="706"/>
    </row>
    <row r="577" spans="2:7" ht="114.75">
      <c r="B577" s="653">
        <v>2</v>
      </c>
      <c r="C577" s="706" t="s">
        <v>1489</v>
      </c>
      <c r="D577" s="648" t="s">
        <v>145</v>
      </c>
      <c r="E577" s="647">
        <v>1</v>
      </c>
      <c r="F577" s="646"/>
      <c r="G577" s="645">
        <f>E577*F577</f>
        <v>0</v>
      </c>
    </row>
    <row r="578" spans="2:7">
      <c r="B578" s="653"/>
      <c r="C578" s="706"/>
    </row>
    <row r="579" spans="2:7" ht="80.25" customHeight="1">
      <c r="B579" s="653">
        <v>3</v>
      </c>
      <c r="C579" s="706" t="s">
        <v>1488</v>
      </c>
      <c r="D579" s="648" t="s">
        <v>145</v>
      </c>
      <c r="E579" s="647">
        <v>1</v>
      </c>
      <c r="F579" s="646"/>
      <c r="G579" s="645">
        <f>E579*F579</f>
        <v>0</v>
      </c>
    </row>
    <row r="580" spans="2:7">
      <c r="B580" s="653"/>
      <c r="C580" s="706"/>
    </row>
    <row r="581" spans="2:7" ht="213.75" customHeight="1">
      <c r="B581" s="653">
        <v>4</v>
      </c>
      <c r="C581" s="711" t="s">
        <v>1487</v>
      </c>
      <c r="D581" s="648" t="s">
        <v>145</v>
      </c>
      <c r="E581" s="647">
        <v>21</v>
      </c>
      <c r="F581" s="646"/>
      <c r="G581" s="645">
        <f>E581*F581</f>
        <v>0</v>
      </c>
    </row>
    <row r="582" spans="2:7">
      <c r="B582" s="653"/>
      <c r="C582" s="706"/>
    </row>
    <row r="583" spans="2:7" ht="409.5">
      <c r="B583" s="653">
        <v>5</v>
      </c>
      <c r="C583" s="708" t="s">
        <v>1486</v>
      </c>
      <c r="D583" s="648" t="s">
        <v>145</v>
      </c>
      <c r="E583" s="647">
        <v>3</v>
      </c>
      <c r="F583" s="646"/>
      <c r="G583" s="645">
        <f>E583*F583</f>
        <v>0</v>
      </c>
    </row>
    <row r="584" spans="2:7">
      <c r="B584" s="653"/>
      <c r="C584" s="706"/>
    </row>
    <row r="585" spans="2:7" ht="120.75" customHeight="1">
      <c r="B585" s="653">
        <v>6</v>
      </c>
      <c r="C585" s="711" t="s">
        <v>1485</v>
      </c>
      <c r="D585" s="648" t="s">
        <v>145</v>
      </c>
      <c r="E585" s="647">
        <v>23</v>
      </c>
      <c r="F585" s="646"/>
      <c r="G585" s="645">
        <f>E585*F585</f>
        <v>0</v>
      </c>
    </row>
    <row r="586" spans="2:7">
      <c r="B586" s="653"/>
      <c r="C586" s="706"/>
    </row>
    <row r="587" spans="2:7" ht="409.5">
      <c r="B587" s="653">
        <v>7</v>
      </c>
      <c r="C587" s="711" t="s">
        <v>1484</v>
      </c>
      <c r="D587" s="648"/>
      <c r="E587" s="647"/>
      <c r="F587" s="646"/>
      <c r="G587" s="645"/>
    </row>
    <row r="588" spans="2:7" ht="409.5">
      <c r="B588" s="653"/>
      <c r="C588" s="712" t="s">
        <v>1483</v>
      </c>
      <c r="D588" s="648" t="s">
        <v>145</v>
      </c>
      <c r="E588" s="647">
        <v>23</v>
      </c>
      <c r="F588" s="646"/>
      <c r="G588" s="645">
        <f>E588*F588</f>
        <v>0</v>
      </c>
    </row>
    <row r="589" spans="2:7">
      <c r="B589" s="653"/>
      <c r="C589" s="706"/>
    </row>
    <row r="590" spans="2:7" ht="204">
      <c r="B590" s="653">
        <v>8</v>
      </c>
      <c r="C590" s="711" t="s">
        <v>1482</v>
      </c>
      <c r="D590" s="648" t="s">
        <v>145</v>
      </c>
      <c r="E590" s="647">
        <v>34</v>
      </c>
      <c r="F590" s="646"/>
      <c r="G590" s="645">
        <f>E590*F590</f>
        <v>0</v>
      </c>
    </row>
    <row r="591" spans="2:7">
      <c r="B591" s="653"/>
      <c r="C591" s="711"/>
    </row>
    <row r="592" spans="2:7" ht="232.5" customHeight="1">
      <c r="B592" s="653">
        <v>9</v>
      </c>
      <c r="C592" s="706" t="s">
        <v>1481</v>
      </c>
      <c r="D592" s="648" t="s">
        <v>145</v>
      </c>
      <c r="E592" s="647">
        <v>5</v>
      </c>
      <c r="F592" s="646"/>
      <c r="G592" s="645">
        <f>E592*F592</f>
        <v>0</v>
      </c>
    </row>
    <row r="593" spans="2:7">
      <c r="B593" s="653"/>
      <c r="C593" s="711"/>
    </row>
    <row r="594" spans="2:7" ht="210.75" customHeight="1">
      <c r="B594" s="653">
        <v>10</v>
      </c>
      <c r="C594" s="706" t="s">
        <v>1480</v>
      </c>
      <c r="D594" s="648" t="s">
        <v>145</v>
      </c>
      <c r="E594" s="647">
        <v>1</v>
      </c>
      <c r="F594" s="646"/>
      <c r="G594" s="645">
        <f>E594*F594</f>
        <v>0</v>
      </c>
    </row>
    <row r="595" spans="2:7">
      <c r="B595" s="653"/>
      <c r="C595" s="706"/>
    </row>
    <row r="596" spans="2:7" ht="202.5" customHeight="1">
      <c r="B596" s="653">
        <v>11</v>
      </c>
      <c r="C596" s="706" t="s">
        <v>1479</v>
      </c>
      <c r="D596" s="648" t="s">
        <v>145</v>
      </c>
      <c r="E596" s="647">
        <v>6</v>
      </c>
      <c r="F596" s="646"/>
      <c r="G596" s="645">
        <f>E596*F596</f>
        <v>0</v>
      </c>
    </row>
    <row r="597" spans="2:7">
      <c r="B597" s="653"/>
      <c r="C597" s="706"/>
    </row>
    <row r="598" spans="2:7" ht="318.75">
      <c r="B598" s="653">
        <v>12</v>
      </c>
      <c r="C598" s="710" t="s">
        <v>1478</v>
      </c>
      <c r="D598" s="648" t="s">
        <v>145</v>
      </c>
      <c r="E598" s="647">
        <v>9</v>
      </c>
      <c r="F598" s="646"/>
      <c r="G598" s="645">
        <f>E598*F598</f>
        <v>0</v>
      </c>
    </row>
    <row r="599" spans="2:7">
      <c r="B599" s="653"/>
      <c r="C599" s="706"/>
    </row>
    <row r="600" spans="2:7" ht="128.25" customHeight="1">
      <c r="B600" s="653">
        <v>13</v>
      </c>
      <c r="C600" s="706" t="s">
        <v>1477</v>
      </c>
      <c r="D600" s="648" t="s">
        <v>145</v>
      </c>
      <c r="E600" s="647">
        <v>9</v>
      </c>
      <c r="F600" s="646"/>
      <c r="G600" s="645">
        <f>E600*F600</f>
        <v>0</v>
      </c>
    </row>
    <row r="601" spans="2:7">
      <c r="B601" s="653"/>
      <c r="C601" s="706"/>
    </row>
    <row r="602" spans="2:7" ht="89.25">
      <c r="B602" s="653">
        <v>14</v>
      </c>
      <c r="C602" s="706" t="s">
        <v>1476</v>
      </c>
      <c r="D602" s="648" t="s">
        <v>145</v>
      </c>
      <c r="E602" s="647">
        <v>9</v>
      </c>
      <c r="F602" s="646"/>
      <c r="G602" s="645">
        <f>E602*F602</f>
        <v>0</v>
      </c>
    </row>
    <row r="603" spans="2:7">
      <c r="B603" s="653"/>
      <c r="C603" s="706"/>
    </row>
    <row r="604" spans="2:7" ht="146.25" customHeight="1">
      <c r="B604" s="653">
        <v>15</v>
      </c>
      <c r="C604" s="710" t="s">
        <v>1475</v>
      </c>
      <c r="D604" s="648" t="s">
        <v>145</v>
      </c>
      <c r="E604" s="647">
        <v>2</v>
      </c>
      <c r="F604" s="646"/>
      <c r="G604" s="645">
        <f>E604*F604</f>
        <v>0</v>
      </c>
    </row>
    <row r="605" spans="2:7">
      <c r="B605" s="653"/>
      <c r="C605" s="706"/>
    </row>
    <row r="606" spans="2:7" ht="409.5">
      <c r="B606" s="653">
        <v>16</v>
      </c>
      <c r="C606" s="706" t="s">
        <v>1474</v>
      </c>
      <c r="D606" s="648" t="s">
        <v>145</v>
      </c>
      <c r="E606" s="647">
        <v>1</v>
      </c>
      <c r="F606" s="646"/>
      <c r="G606" s="645">
        <f>E606*F606</f>
        <v>0</v>
      </c>
    </row>
    <row r="607" spans="2:7">
      <c r="B607" s="653"/>
      <c r="C607" s="706"/>
    </row>
    <row r="608" spans="2:7" ht="204">
      <c r="B608" s="653">
        <v>17</v>
      </c>
      <c r="C608" s="709" t="s">
        <v>1473</v>
      </c>
      <c r="D608" s="648" t="s">
        <v>145</v>
      </c>
      <c r="E608" s="647">
        <v>1</v>
      </c>
      <c r="F608" s="646"/>
      <c r="G608" s="645">
        <f>E608*F608</f>
        <v>0</v>
      </c>
    </row>
    <row r="609" spans="2:7">
      <c r="B609" s="653"/>
      <c r="C609" s="706"/>
    </row>
    <row r="610" spans="2:7" ht="89.25">
      <c r="B610" s="653">
        <v>18</v>
      </c>
      <c r="C610" s="708" t="s">
        <v>1472</v>
      </c>
      <c r="D610" s="648" t="s">
        <v>145</v>
      </c>
      <c r="E610" s="647">
        <v>2</v>
      </c>
      <c r="F610" s="646"/>
      <c r="G610" s="645">
        <f>E610*F610</f>
        <v>0</v>
      </c>
    </row>
    <row r="611" spans="2:7">
      <c r="B611" s="653"/>
      <c r="C611" s="706"/>
    </row>
    <row r="612" spans="2:7" ht="25.5">
      <c r="B612" s="653">
        <v>19</v>
      </c>
      <c r="C612" s="706" t="s">
        <v>1471</v>
      </c>
      <c r="D612" s="648" t="s">
        <v>120</v>
      </c>
      <c r="E612" s="647">
        <v>1</v>
      </c>
      <c r="F612" s="646"/>
      <c r="G612" s="645">
        <f>E612*F612</f>
        <v>0</v>
      </c>
    </row>
    <row r="613" spans="2:7">
      <c r="B613" s="653"/>
      <c r="C613" s="704" t="s">
        <v>1470</v>
      </c>
      <c r="D613" s="643" t="s">
        <v>1398</v>
      </c>
      <c r="E613" s="642">
        <v>150</v>
      </c>
    </row>
    <row r="614" spans="2:7">
      <c r="B614" s="653"/>
      <c r="C614" s="706" t="s">
        <v>1469</v>
      </c>
      <c r="D614" s="643" t="s">
        <v>1398</v>
      </c>
      <c r="E614" s="642">
        <v>100</v>
      </c>
    </row>
    <row r="615" spans="2:7">
      <c r="B615" s="653"/>
      <c r="C615" s="706" t="s">
        <v>1468</v>
      </c>
      <c r="D615" s="643" t="s">
        <v>1398</v>
      </c>
      <c r="E615" s="642">
        <v>60</v>
      </c>
    </row>
    <row r="616" spans="2:7">
      <c r="B616" s="653"/>
      <c r="C616" s="706" t="s">
        <v>1467</v>
      </c>
      <c r="D616" s="643" t="s">
        <v>1398</v>
      </c>
      <c r="E616" s="642">
        <v>50</v>
      </c>
    </row>
    <row r="617" spans="2:7">
      <c r="B617" s="653"/>
      <c r="C617" s="706" t="s">
        <v>1466</v>
      </c>
      <c r="D617" s="643" t="s">
        <v>1398</v>
      </c>
      <c r="E617" s="642">
        <v>100</v>
      </c>
    </row>
    <row r="618" spans="2:7">
      <c r="B618" s="653"/>
      <c r="C618" s="706" t="s">
        <v>1465</v>
      </c>
      <c r="D618" s="643" t="s">
        <v>1398</v>
      </c>
      <c r="E618" s="642">
        <v>80</v>
      </c>
    </row>
    <row r="619" spans="2:7">
      <c r="B619" s="653"/>
      <c r="C619" s="706" t="s">
        <v>1464</v>
      </c>
      <c r="D619" s="643" t="s">
        <v>1398</v>
      </c>
      <c r="E619" s="642">
        <v>80</v>
      </c>
    </row>
    <row r="620" spans="2:7" ht="13.5">
      <c r="B620" s="653"/>
      <c r="C620" s="706" t="s">
        <v>1463</v>
      </c>
      <c r="D620" s="643" t="s">
        <v>1398</v>
      </c>
      <c r="E620" s="642">
        <v>300</v>
      </c>
    </row>
    <row r="621" spans="2:7" ht="13.5">
      <c r="B621" s="653"/>
      <c r="C621" s="706" t="s">
        <v>1462</v>
      </c>
      <c r="D621" s="643" t="s">
        <v>1398</v>
      </c>
      <c r="E621" s="642">
        <v>50</v>
      </c>
    </row>
    <row r="622" spans="2:7">
      <c r="B622" s="653"/>
      <c r="C622" s="707"/>
    </row>
    <row r="623" spans="2:7">
      <c r="B623" s="653">
        <v>20</v>
      </c>
      <c r="C623" s="704" t="s">
        <v>1461</v>
      </c>
      <c r="D623" s="648" t="s">
        <v>120</v>
      </c>
      <c r="E623" s="647">
        <v>1</v>
      </c>
      <c r="F623" s="646"/>
      <c r="G623" s="645">
        <f>E623*F623</f>
        <v>0</v>
      </c>
    </row>
    <row r="624" spans="2:7">
      <c r="B624" s="653"/>
      <c r="C624" s="707"/>
    </row>
    <row r="625" spans="1:8">
      <c r="B625" s="653">
        <v>21</v>
      </c>
      <c r="C625" s="706" t="s">
        <v>1460</v>
      </c>
      <c r="D625" s="648" t="s">
        <v>120</v>
      </c>
      <c r="E625" s="647">
        <v>1</v>
      </c>
      <c r="F625" s="646"/>
      <c r="G625" s="645">
        <f>E625*F625</f>
        <v>0</v>
      </c>
    </row>
    <row r="626" spans="1:8">
      <c r="B626" s="653"/>
      <c r="C626" s="705"/>
    </row>
    <row r="627" spans="1:8" ht="42.75" customHeight="1">
      <c r="B627" s="653">
        <v>22</v>
      </c>
      <c r="C627" s="704" t="s">
        <v>1459</v>
      </c>
      <c r="D627" s="648" t="s">
        <v>120</v>
      </c>
      <c r="E627" s="647">
        <v>1</v>
      </c>
      <c r="F627" s="646"/>
      <c r="G627" s="645">
        <f>E627*F627</f>
        <v>0</v>
      </c>
    </row>
    <row r="628" spans="1:8">
      <c r="B628" s="653"/>
      <c r="C628" s="704"/>
    </row>
    <row r="629" spans="1:8">
      <c r="B629" s="653">
        <v>23</v>
      </c>
      <c r="C629" s="706" t="s">
        <v>1458</v>
      </c>
      <c r="D629" s="648" t="s">
        <v>120</v>
      </c>
      <c r="E629" s="647">
        <v>1</v>
      </c>
      <c r="F629" s="646"/>
      <c r="G629" s="645">
        <f>E629*F629</f>
        <v>0</v>
      </c>
    </row>
    <row r="630" spans="1:8">
      <c r="B630" s="653"/>
      <c r="C630" s="706"/>
    </row>
    <row r="631" spans="1:8" ht="15.75" customHeight="1">
      <c r="B631" s="653">
        <v>24</v>
      </c>
      <c r="C631" s="704" t="s">
        <v>1457</v>
      </c>
      <c r="D631" s="648" t="s">
        <v>120</v>
      </c>
      <c r="E631" s="647">
        <v>1</v>
      </c>
      <c r="F631" s="646"/>
      <c r="G631" s="645">
        <f>E631*F631</f>
        <v>0</v>
      </c>
    </row>
    <row r="632" spans="1:8">
      <c r="B632" s="653"/>
      <c r="C632" s="706"/>
    </row>
    <row r="633" spans="1:8" ht="21" customHeight="1">
      <c r="B633" s="653">
        <v>25</v>
      </c>
      <c r="C633" s="704" t="s">
        <v>1456</v>
      </c>
      <c r="D633" s="648" t="s">
        <v>120</v>
      </c>
      <c r="E633" s="647">
        <v>1</v>
      </c>
      <c r="F633" s="646"/>
      <c r="G633" s="645">
        <f>E633*F633</f>
        <v>0</v>
      </c>
    </row>
    <row r="634" spans="1:8">
      <c r="B634" s="653"/>
      <c r="C634" s="705"/>
    </row>
    <row r="635" spans="1:8" ht="18" customHeight="1">
      <c r="B635" s="653">
        <v>26</v>
      </c>
      <c r="C635" s="704" t="s">
        <v>1455</v>
      </c>
      <c r="D635" s="648" t="s">
        <v>120</v>
      </c>
      <c r="E635" s="647">
        <v>1</v>
      </c>
      <c r="F635" s="646"/>
      <c r="G635" s="645">
        <f>E635*F635</f>
        <v>0</v>
      </c>
    </row>
    <row r="636" spans="1:8">
      <c r="B636" s="653"/>
      <c r="C636" s="704"/>
      <c r="D636" s="648"/>
      <c r="E636" s="647"/>
      <c r="F636" s="646"/>
      <c r="G636" s="645"/>
    </row>
    <row r="637" spans="1:8" s="639" customFormat="1">
      <c r="A637" s="662"/>
      <c r="B637" s="661"/>
      <c r="C637" s="660" t="s">
        <v>1454</v>
      </c>
      <c r="D637" s="659"/>
      <c r="E637" s="658"/>
      <c r="F637" s="657"/>
      <c r="G637" s="656">
        <f>SUM(G573:G636)</f>
        <v>0</v>
      </c>
      <c r="H637" s="655"/>
    </row>
    <row r="638" spans="1:8" s="639" customFormat="1">
      <c r="A638" s="662"/>
      <c r="B638" s="652"/>
      <c r="C638" s="672"/>
      <c r="D638" s="671"/>
      <c r="E638" s="670"/>
      <c r="F638" s="669"/>
      <c r="G638" s="668"/>
      <c r="H638" s="655"/>
    </row>
    <row r="639" spans="1:8">
      <c r="B639" s="653" t="s">
        <v>104</v>
      </c>
      <c r="C639" s="652" t="s">
        <v>1453</v>
      </c>
    </row>
    <row r="640" spans="1:8">
      <c r="B640" s="653"/>
      <c r="C640" s="652"/>
    </row>
    <row r="641" spans="2:7" ht="76.5">
      <c r="B641" s="653">
        <v>1</v>
      </c>
      <c r="C641" s="703" t="s">
        <v>1452</v>
      </c>
      <c r="D641" s="648" t="s">
        <v>145</v>
      </c>
      <c r="E641" s="647">
        <v>6</v>
      </c>
      <c r="F641" s="646"/>
      <c r="G641" s="645">
        <f>E641*F641</f>
        <v>0</v>
      </c>
    </row>
    <row r="642" spans="2:7">
      <c r="B642" s="653"/>
      <c r="C642" s="703"/>
    </row>
    <row r="643" spans="2:7">
      <c r="B643" s="653">
        <v>2</v>
      </c>
      <c r="C643" s="703" t="s">
        <v>1451</v>
      </c>
      <c r="D643" s="648" t="s">
        <v>145</v>
      </c>
      <c r="E643" s="647">
        <v>6</v>
      </c>
      <c r="F643" s="646"/>
      <c r="G643" s="645">
        <f>E643*F643</f>
        <v>0</v>
      </c>
    </row>
    <row r="644" spans="2:7">
      <c r="B644" s="653"/>
      <c r="C644" s="703"/>
    </row>
    <row r="645" spans="2:7" ht="76.5">
      <c r="B645" s="653">
        <v>3</v>
      </c>
      <c r="C645" s="703" t="s">
        <v>1450</v>
      </c>
      <c r="D645" s="648" t="s">
        <v>145</v>
      </c>
      <c r="E645" s="647">
        <v>1</v>
      </c>
      <c r="F645" s="646"/>
      <c r="G645" s="645">
        <f>E645*F645</f>
        <v>0</v>
      </c>
    </row>
    <row r="646" spans="2:7">
      <c r="B646" s="653"/>
      <c r="C646" s="703"/>
    </row>
    <row r="647" spans="2:7">
      <c r="B647" s="653">
        <v>4</v>
      </c>
      <c r="C647" s="703" t="s">
        <v>1449</v>
      </c>
      <c r="D647" s="648" t="s">
        <v>145</v>
      </c>
      <c r="E647" s="647">
        <v>1</v>
      </c>
      <c r="F647" s="646"/>
      <c r="G647" s="645">
        <f>E647*F647</f>
        <v>0</v>
      </c>
    </row>
    <row r="648" spans="2:7">
      <c r="B648" s="653"/>
      <c r="C648" s="703"/>
    </row>
    <row r="649" spans="2:7" ht="63.75">
      <c r="B649" s="653">
        <v>5</v>
      </c>
      <c r="C649" s="703" t="s">
        <v>1448</v>
      </c>
      <c r="D649" s="648" t="s">
        <v>145</v>
      </c>
      <c r="E649" s="647">
        <v>1</v>
      </c>
      <c r="F649" s="646"/>
      <c r="G649" s="645">
        <f>E649*F649</f>
        <v>0</v>
      </c>
    </row>
    <row r="650" spans="2:7">
      <c r="B650" s="653"/>
      <c r="C650" s="703"/>
    </row>
    <row r="651" spans="2:7">
      <c r="B651" s="653">
        <v>6</v>
      </c>
      <c r="C651" s="703" t="s">
        <v>1447</v>
      </c>
      <c r="D651" s="648" t="s">
        <v>145</v>
      </c>
      <c r="E651" s="647">
        <v>1</v>
      </c>
      <c r="F651" s="646"/>
      <c r="G651" s="645">
        <f>E651*F651</f>
        <v>0</v>
      </c>
    </row>
    <row r="652" spans="2:7">
      <c r="B652" s="653"/>
      <c r="C652" s="702"/>
    </row>
    <row r="653" spans="2:7">
      <c r="B653" s="653">
        <v>7</v>
      </c>
      <c r="C653" s="703" t="s">
        <v>1446</v>
      </c>
      <c r="D653" s="648" t="s">
        <v>145</v>
      </c>
      <c r="E653" s="647">
        <v>16</v>
      </c>
      <c r="F653" s="646"/>
      <c r="G653" s="645">
        <f>E653*F653</f>
        <v>0</v>
      </c>
    </row>
    <row r="654" spans="2:7">
      <c r="B654" s="653"/>
      <c r="C654" s="702"/>
    </row>
    <row r="655" spans="2:7">
      <c r="B655" s="653">
        <v>8</v>
      </c>
      <c r="C655" s="703" t="s">
        <v>1445</v>
      </c>
      <c r="D655" s="648" t="s">
        <v>145</v>
      </c>
      <c r="E655" s="647">
        <v>2</v>
      </c>
      <c r="F655" s="646"/>
      <c r="G655" s="645">
        <f>E655*F655</f>
        <v>0</v>
      </c>
    </row>
    <row r="656" spans="2:7">
      <c r="B656" s="653"/>
      <c r="C656" s="702"/>
    </row>
    <row r="657" spans="1:10">
      <c r="B657" s="653">
        <v>9</v>
      </c>
      <c r="C657" s="700" t="s">
        <v>1444</v>
      </c>
      <c r="D657" s="648" t="s">
        <v>1398</v>
      </c>
      <c r="E657" s="647">
        <v>360</v>
      </c>
      <c r="F657" s="646"/>
      <c r="G657" s="645">
        <f>E657*F657</f>
        <v>0</v>
      </c>
    </row>
    <row r="658" spans="1:10">
      <c r="B658" s="653"/>
      <c r="C658" s="700" t="s">
        <v>1443</v>
      </c>
    </row>
    <row r="659" spans="1:10">
      <c r="B659" s="653"/>
      <c r="C659" s="700"/>
    </row>
    <row r="660" spans="1:10">
      <c r="B660" s="653">
        <v>10</v>
      </c>
      <c r="C660" s="700" t="s">
        <v>1442</v>
      </c>
      <c r="D660" s="648" t="s">
        <v>1398</v>
      </c>
      <c r="E660" s="647">
        <v>25</v>
      </c>
      <c r="F660" s="646"/>
      <c r="G660" s="645">
        <f>E660*F660</f>
        <v>0</v>
      </c>
    </row>
    <row r="661" spans="1:10">
      <c r="B661" s="653"/>
      <c r="C661" s="701" t="s">
        <v>1441</v>
      </c>
    </row>
    <row r="662" spans="1:10">
      <c r="B662" s="653"/>
      <c r="C662" s="701"/>
    </row>
    <row r="663" spans="1:10" ht="89.25">
      <c r="B663" s="653">
        <v>11</v>
      </c>
      <c r="C663" s="700" t="s">
        <v>1440</v>
      </c>
      <c r="D663" s="648" t="s">
        <v>120</v>
      </c>
      <c r="E663" s="647">
        <v>1</v>
      </c>
      <c r="F663" s="646"/>
      <c r="G663" s="645">
        <f>E663*F663</f>
        <v>0</v>
      </c>
    </row>
    <row r="664" spans="1:10">
      <c r="B664" s="653"/>
      <c r="C664" s="700"/>
    </row>
    <row r="665" spans="1:10">
      <c r="B665" s="653">
        <v>12</v>
      </c>
      <c r="C665" s="700" t="s">
        <v>1439</v>
      </c>
      <c r="D665" s="648" t="s">
        <v>120</v>
      </c>
      <c r="E665" s="647">
        <v>1</v>
      </c>
      <c r="F665" s="646"/>
      <c r="G665" s="645">
        <f>E665*F665</f>
        <v>0</v>
      </c>
    </row>
    <row r="666" spans="1:10">
      <c r="B666" s="653"/>
      <c r="C666" s="652"/>
    </row>
    <row r="667" spans="1:10" s="639" customFormat="1">
      <c r="A667" s="662"/>
      <c r="B667" s="661"/>
      <c r="C667" s="660" t="s">
        <v>1438</v>
      </c>
      <c r="D667" s="659"/>
      <c r="E667" s="658"/>
      <c r="F667" s="657"/>
      <c r="G667" s="699">
        <f>SUM(G641:G666)</f>
        <v>0</v>
      </c>
      <c r="H667" s="655"/>
    </row>
    <row r="668" spans="1:10" s="639" customFormat="1">
      <c r="A668" s="662"/>
      <c r="B668" s="652"/>
      <c r="C668" s="672"/>
      <c r="D668" s="671"/>
      <c r="E668" s="670"/>
      <c r="F668" s="669"/>
      <c r="G668" s="698"/>
      <c r="H668" s="655"/>
    </row>
    <row r="669" spans="1:10">
      <c r="B669" s="653" t="s">
        <v>105</v>
      </c>
      <c r="C669" s="652" t="s">
        <v>1437</v>
      </c>
      <c r="J669" s="667"/>
    </row>
    <row r="670" spans="1:10">
      <c r="B670" s="653"/>
      <c r="C670" s="652"/>
      <c r="J670" s="667"/>
    </row>
    <row r="671" spans="1:10" ht="76.5">
      <c r="B671" s="653">
        <v>1</v>
      </c>
      <c r="C671" s="693" t="s">
        <v>1436</v>
      </c>
      <c r="D671" s="648" t="s">
        <v>145</v>
      </c>
      <c r="E671" s="647">
        <v>16</v>
      </c>
      <c r="F671" s="646">
        <v>0</v>
      </c>
      <c r="G671" s="645">
        <f>E671*F671</f>
        <v>0</v>
      </c>
      <c r="J671" s="667"/>
    </row>
    <row r="672" spans="1:10">
      <c r="B672" s="653"/>
      <c r="C672" s="692"/>
      <c r="J672" s="667"/>
    </row>
    <row r="673" spans="2:10" ht="25.5">
      <c r="B673" s="653">
        <v>2</v>
      </c>
      <c r="C673" s="692" t="s">
        <v>1435</v>
      </c>
      <c r="D673" s="648" t="s">
        <v>145</v>
      </c>
      <c r="E673" s="647">
        <v>32</v>
      </c>
      <c r="F673" s="646">
        <v>0</v>
      </c>
      <c r="G673" s="645">
        <f>E673*F673</f>
        <v>0</v>
      </c>
      <c r="J673" s="667"/>
    </row>
    <row r="674" spans="2:10">
      <c r="B674" s="653"/>
      <c r="C674" s="692"/>
      <c r="J674" s="667"/>
    </row>
    <row r="675" spans="2:10">
      <c r="B675" s="653">
        <v>3</v>
      </c>
      <c r="C675" s="692" t="s">
        <v>1434</v>
      </c>
      <c r="D675" s="648" t="s">
        <v>145</v>
      </c>
      <c r="E675" s="647">
        <v>16</v>
      </c>
      <c r="F675" s="646">
        <v>0</v>
      </c>
      <c r="G675" s="645">
        <f>E675*F675</f>
        <v>0</v>
      </c>
      <c r="J675" s="667"/>
    </row>
    <row r="676" spans="2:10">
      <c r="B676" s="653"/>
      <c r="C676" s="692"/>
      <c r="J676" s="667"/>
    </row>
    <row r="677" spans="2:10" ht="25.5">
      <c r="B677" s="653">
        <v>4</v>
      </c>
      <c r="C677" s="692" t="s">
        <v>1433</v>
      </c>
      <c r="D677" s="648" t="s">
        <v>145</v>
      </c>
      <c r="E677" s="647">
        <v>100</v>
      </c>
      <c r="F677" s="646">
        <v>0</v>
      </c>
      <c r="G677" s="645">
        <f>E677*F677</f>
        <v>0</v>
      </c>
      <c r="J677" s="667"/>
    </row>
    <row r="678" spans="2:10">
      <c r="B678" s="653"/>
      <c r="C678" s="692"/>
      <c r="J678" s="667"/>
    </row>
    <row r="679" spans="2:10" ht="81" customHeight="1">
      <c r="B679" s="653">
        <v>5</v>
      </c>
      <c r="C679" s="692" t="s">
        <v>1432</v>
      </c>
      <c r="D679" s="648" t="s">
        <v>120</v>
      </c>
      <c r="E679" s="647">
        <v>1</v>
      </c>
      <c r="F679" s="646">
        <v>0</v>
      </c>
      <c r="G679" s="645">
        <f>E679*F679</f>
        <v>0</v>
      </c>
      <c r="J679" s="667"/>
    </row>
    <row r="680" spans="2:10">
      <c r="B680" s="653"/>
      <c r="C680" s="692"/>
      <c r="J680" s="667"/>
    </row>
    <row r="681" spans="2:10" ht="25.5">
      <c r="B681" s="653">
        <v>6</v>
      </c>
      <c r="C681" s="692" t="s">
        <v>1431</v>
      </c>
      <c r="D681" s="648" t="s">
        <v>145</v>
      </c>
      <c r="E681" s="647">
        <v>32</v>
      </c>
      <c r="F681" s="646">
        <v>0</v>
      </c>
      <c r="G681" s="645">
        <f>E681*F681</f>
        <v>0</v>
      </c>
      <c r="J681" s="667"/>
    </row>
    <row r="682" spans="2:10">
      <c r="B682" s="653"/>
      <c r="C682" s="692"/>
      <c r="J682" s="667"/>
    </row>
    <row r="683" spans="2:10">
      <c r="B683" s="653">
        <v>7</v>
      </c>
      <c r="C683" s="692" t="s">
        <v>1430</v>
      </c>
      <c r="D683" s="648" t="s">
        <v>120</v>
      </c>
      <c r="E683" s="647">
        <v>1</v>
      </c>
      <c r="F683" s="646">
        <v>0</v>
      </c>
      <c r="G683" s="645">
        <f>E683*F683</f>
        <v>0</v>
      </c>
      <c r="J683" s="667"/>
    </row>
    <row r="684" spans="2:10">
      <c r="B684" s="653"/>
      <c r="C684" s="692"/>
      <c r="J684" s="667"/>
    </row>
    <row r="685" spans="2:10" ht="28.5" customHeight="1">
      <c r="B685" s="653">
        <v>8</v>
      </c>
      <c r="C685" s="692" t="s">
        <v>1429</v>
      </c>
      <c r="D685" s="648" t="s">
        <v>120</v>
      </c>
      <c r="E685" s="647">
        <v>1</v>
      </c>
      <c r="F685" s="646">
        <v>0</v>
      </c>
      <c r="G685" s="645">
        <f>E685*F685</f>
        <v>0</v>
      </c>
      <c r="J685" s="667"/>
    </row>
    <row r="686" spans="2:10">
      <c r="B686" s="653"/>
      <c r="C686" s="692"/>
      <c r="J686" s="667"/>
    </row>
    <row r="687" spans="2:10">
      <c r="B687" s="653">
        <v>9</v>
      </c>
      <c r="C687" s="692" t="s">
        <v>1428</v>
      </c>
      <c r="D687" s="648" t="s">
        <v>120</v>
      </c>
      <c r="E687" s="647">
        <v>1</v>
      </c>
      <c r="F687" s="646">
        <v>0</v>
      </c>
      <c r="G687" s="645">
        <f>E687*F687</f>
        <v>0</v>
      </c>
      <c r="J687" s="667"/>
    </row>
    <row r="688" spans="2:10">
      <c r="B688" s="653"/>
      <c r="C688" s="692"/>
      <c r="J688" s="667"/>
    </row>
    <row r="689" spans="1:10">
      <c r="B689" s="653">
        <v>10</v>
      </c>
      <c r="C689" s="692" t="s">
        <v>1427</v>
      </c>
      <c r="J689" s="667"/>
    </row>
    <row r="690" spans="1:10">
      <c r="B690" s="653"/>
      <c r="C690" s="692"/>
      <c r="J690" s="667"/>
    </row>
    <row r="691" spans="1:10" ht="14.25">
      <c r="B691" s="653"/>
      <c r="C691" s="692" t="s">
        <v>1426</v>
      </c>
      <c r="D691" s="648" t="s">
        <v>1398</v>
      </c>
      <c r="E691" s="647">
        <v>1250</v>
      </c>
      <c r="F691" s="646">
        <v>0</v>
      </c>
      <c r="G691" s="645">
        <f>E691*F691</f>
        <v>0</v>
      </c>
      <c r="J691" s="667"/>
    </row>
    <row r="692" spans="1:10" ht="14.25">
      <c r="B692" s="653"/>
      <c r="C692" s="692" t="s">
        <v>1416</v>
      </c>
      <c r="D692" s="648" t="s">
        <v>1398</v>
      </c>
      <c r="E692" s="647">
        <v>280</v>
      </c>
      <c r="F692" s="646">
        <v>0</v>
      </c>
      <c r="G692" s="645">
        <f>E692*F692</f>
        <v>0</v>
      </c>
      <c r="J692" s="667"/>
    </row>
    <row r="693" spans="1:10">
      <c r="B693" s="653"/>
      <c r="C693" s="692"/>
      <c r="J693" s="667"/>
    </row>
    <row r="694" spans="1:10">
      <c r="B694" s="653">
        <v>11</v>
      </c>
      <c r="C694" s="692" t="s">
        <v>1425</v>
      </c>
      <c r="D694" s="648" t="s">
        <v>120</v>
      </c>
      <c r="E694" s="647">
        <v>1</v>
      </c>
      <c r="F694" s="646">
        <v>0</v>
      </c>
      <c r="G694" s="645">
        <f>E694*F694</f>
        <v>0</v>
      </c>
      <c r="J694" s="667"/>
    </row>
    <row r="695" spans="1:10">
      <c r="B695" s="653"/>
      <c r="C695" s="692"/>
      <c r="J695" s="667"/>
    </row>
    <row r="696" spans="1:10" ht="51">
      <c r="B696" s="653"/>
      <c r="C696" s="697" t="s">
        <v>1424</v>
      </c>
      <c r="D696" s="648"/>
      <c r="E696" s="647"/>
      <c r="F696" s="646"/>
      <c r="G696" s="645"/>
      <c r="J696" s="667"/>
    </row>
    <row r="697" spans="1:10">
      <c r="B697" s="653"/>
      <c r="C697" s="696"/>
      <c r="J697" s="667"/>
    </row>
    <row r="698" spans="1:10">
      <c r="B698" s="653"/>
      <c r="C698" s="695" t="s">
        <v>1423</v>
      </c>
      <c r="J698" s="667"/>
    </row>
    <row r="699" spans="1:10" ht="25.5">
      <c r="B699" s="653"/>
      <c r="C699" s="694" t="s">
        <v>1422</v>
      </c>
      <c r="D699" s="648"/>
      <c r="E699" s="647"/>
      <c r="F699" s="646"/>
      <c r="G699" s="645"/>
      <c r="J699" s="667"/>
    </row>
    <row r="700" spans="1:10">
      <c r="B700" s="653"/>
      <c r="C700" s="652"/>
      <c r="J700" s="667"/>
    </row>
    <row r="701" spans="1:10" s="639" customFormat="1">
      <c r="A701" s="662"/>
      <c r="B701" s="661"/>
      <c r="C701" s="660" t="s">
        <v>1421</v>
      </c>
      <c r="D701" s="659"/>
      <c r="E701" s="658"/>
      <c r="F701" s="657"/>
      <c r="G701" s="656">
        <f>SUM(G671:G700)</f>
        <v>0</v>
      </c>
      <c r="H701" s="655"/>
      <c r="J701" s="667"/>
    </row>
    <row r="702" spans="1:10" s="639" customFormat="1">
      <c r="A702" s="662"/>
      <c r="B702" s="652"/>
      <c r="C702" s="672"/>
      <c r="D702" s="671"/>
      <c r="E702" s="670"/>
      <c r="F702" s="669"/>
      <c r="G702" s="668"/>
      <c r="H702" s="655"/>
      <c r="J702" s="667"/>
    </row>
    <row r="703" spans="1:10">
      <c r="B703" s="653" t="s">
        <v>106</v>
      </c>
      <c r="C703" s="652" t="s">
        <v>1377</v>
      </c>
      <c r="J703" s="667"/>
    </row>
    <row r="704" spans="1:10">
      <c r="B704" s="653"/>
      <c r="C704" s="652"/>
      <c r="J704" s="667"/>
    </row>
    <row r="705" spans="1:10" ht="76.5">
      <c r="B705" s="653">
        <v>1</v>
      </c>
      <c r="C705" s="693" t="s">
        <v>1420</v>
      </c>
      <c r="D705" s="648" t="s">
        <v>145</v>
      </c>
      <c r="E705" s="647">
        <v>1</v>
      </c>
      <c r="F705" s="646">
        <v>0</v>
      </c>
      <c r="G705" s="645">
        <f>E705*F705</f>
        <v>0</v>
      </c>
      <c r="J705" s="667"/>
    </row>
    <row r="706" spans="1:10">
      <c r="B706" s="653"/>
      <c r="C706" s="692"/>
      <c r="J706" s="667"/>
    </row>
    <row r="707" spans="1:10">
      <c r="B707" s="653">
        <v>2</v>
      </c>
      <c r="C707" s="692" t="s">
        <v>1419</v>
      </c>
      <c r="D707" s="648" t="s">
        <v>145</v>
      </c>
      <c r="E707" s="647">
        <v>1</v>
      </c>
      <c r="F707" s="646">
        <v>0</v>
      </c>
      <c r="G707" s="645">
        <f>E707*F707</f>
        <v>0</v>
      </c>
      <c r="J707" s="667"/>
    </row>
    <row r="708" spans="1:10">
      <c r="B708" s="653"/>
      <c r="C708" s="692"/>
      <c r="J708" s="667"/>
    </row>
    <row r="709" spans="1:10" ht="38.25">
      <c r="B709" s="653">
        <v>3</v>
      </c>
      <c r="C709" s="692" t="s">
        <v>1418</v>
      </c>
      <c r="D709" s="648"/>
      <c r="E709" s="647"/>
      <c r="F709" s="646"/>
      <c r="G709" s="645"/>
      <c r="J709" s="667"/>
    </row>
    <row r="710" spans="1:10">
      <c r="B710" s="653"/>
      <c r="C710" s="692"/>
      <c r="D710" s="648"/>
      <c r="E710" s="647"/>
      <c r="F710" s="646"/>
      <c r="G710" s="645"/>
      <c r="J710" s="667"/>
    </row>
    <row r="711" spans="1:10">
      <c r="B711" s="653"/>
      <c r="C711" s="692" t="s">
        <v>1417</v>
      </c>
      <c r="D711" s="648" t="s">
        <v>1398</v>
      </c>
      <c r="E711" s="647">
        <v>100</v>
      </c>
      <c r="F711" s="646">
        <v>0</v>
      </c>
      <c r="G711" s="645">
        <f>E711*F711</f>
        <v>0</v>
      </c>
      <c r="J711" s="667"/>
    </row>
    <row r="712" spans="1:10" ht="14.25">
      <c r="B712" s="653"/>
      <c r="C712" s="692" t="s">
        <v>1416</v>
      </c>
      <c r="D712" s="648" t="s">
        <v>1398</v>
      </c>
      <c r="E712" s="647">
        <v>65</v>
      </c>
      <c r="F712" s="646">
        <v>0</v>
      </c>
      <c r="G712" s="645">
        <f>E712*F712</f>
        <v>0</v>
      </c>
      <c r="J712" s="667"/>
    </row>
    <row r="713" spans="1:10">
      <c r="B713" s="653"/>
      <c r="C713" s="692"/>
      <c r="J713" s="667"/>
    </row>
    <row r="714" spans="1:10" ht="81" customHeight="1">
      <c r="B714" s="653">
        <v>4</v>
      </c>
      <c r="C714" s="692" t="s">
        <v>1415</v>
      </c>
      <c r="D714" s="648" t="s">
        <v>120</v>
      </c>
      <c r="E714" s="647">
        <v>1</v>
      </c>
      <c r="F714" s="646">
        <v>0</v>
      </c>
      <c r="G714" s="645">
        <f>E714*F714</f>
        <v>0</v>
      </c>
      <c r="J714" s="667"/>
    </row>
    <row r="715" spans="1:10">
      <c r="B715" s="653"/>
      <c r="C715" s="652"/>
      <c r="J715" s="667"/>
    </row>
    <row r="716" spans="1:10" s="639" customFormat="1">
      <c r="A716" s="662"/>
      <c r="B716" s="661"/>
      <c r="C716" s="660" t="s">
        <v>1414</v>
      </c>
      <c r="D716" s="659"/>
      <c r="E716" s="658"/>
      <c r="F716" s="657"/>
      <c r="G716" s="656">
        <f>SUM(G705:G715)</f>
        <v>0</v>
      </c>
      <c r="H716" s="655"/>
      <c r="J716" s="667"/>
    </row>
    <row r="717" spans="1:10" s="639" customFormat="1">
      <c r="A717" s="662"/>
      <c r="B717" s="652"/>
      <c r="C717" s="672"/>
      <c r="D717" s="671"/>
      <c r="E717" s="670"/>
      <c r="F717" s="669"/>
      <c r="G717" s="668"/>
      <c r="H717" s="655"/>
      <c r="J717" s="667"/>
    </row>
    <row r="718" spans="1:10">
      <c r="B718" s="653" t="s">
        <v>107</v>
      </c>
      <c r="C718" s="652" t="s">
        <v>1376</v>
      </c>
      <c r="J718" s="667"/>
    </row>
    <row r="719" spans="1:10">
      <c r="B719" s="653"/>
      <c r="C719" s="652"/>
      <c r="J719" s="667"/>
    </row>
    <row r="720" spans="1:10">
      <c r="B720" s="653">
        <v>1</v>
      </c>
      <c r="C720" s="691" t="s">
        <v>1413</v>
      </c>
      <c r="D720" s="648"/>
      <c r="E720" s="647"/>
      <c r="F720" s="646"/>
      <c r="G720" s="645"/>
      <c r="J720" s="667"/>
    </row>
    <row r="721" spans="2:10">
      <c r="B721" s="653"/>
      <c r="C721" s="690"/>
      <c r="D721" s="648"/>
      <c r="E721" s="647"/>
      <c r="F721" s="646"/>
      <c r="G721" s="645"/>
      <c r="J721" s="667"/>
    </row>
    <row r="722" spans="2:10">
      <c r="B722" s="685" t="s">
        <v>275</v>
      </c>
      <c r="C722" s="678" t="s">
        <v>1412</v>
      </c>
      <c r="D722" s="648" t="s">
        <v>145</v>
      </c>
      <c r="E722" s="647">
        <v>1</v>
      </c>
      <c r="F722" s="646">
        <v>0</v>
      </c>
      <c r="G722" s="645">
        <f>E722*F722</f>
        <v>0</v>
      </c>
      <c r="J722" s="689"/>
    </row>
    <row r="723" spans="2:10">
      <c r="B723" s="685"/>
      <c r="C723" s="678"/>
      <c r="D723" s="648"/>
      <c r="E723" s="647"/>
      <c r="F723" s="646"/>
      <c r="G723" s="645"/>
      <c r="J723" s="689"/>
    </row>
    <row r="724" spans="2:10">
      <c r="B724" s="685" t="s">
        <v>275</v>
      </c>
      <c r="C724" s="678" t="s">
        <v>1411</v>
      </c>
      <c r="D724" s="648" t="s">
        <v>145</v>
      </c>
      <c r="E724" s="647">
        <v>1</v>
      </c>
      <c r="F724" s="646">
        <v>0</v>
      </c>
      <c r="G724" s="645">
        <f>E724*F724</f>
        <v>0</v>
      </c>
      <c r="J724" s="689"/>
    </row>
    <row r="725" spans="2:10">
      <c r="B725" s="685"/>
      <c r="C725" s="678"/>
      <c r="D725" s="648"/>
      <c r="E725" s="647"/>
      <c r="F725" s="646"/>
      <c r="G725" s="645"/>
      <c r="J725" s="689"/>
    </row>
    <row r="726" spans="2:10" ht="15.75" customHeight="1">
      <c r="B726" s="685" t="s">
        <v>275</v>
      </c>
      <c r="C726" s="688" t="s">
        <v>1410</v>
      </c>
      <c r="D726" s="648" t="s">
        <v>145</v>
      </c>
      <c r="E726" s="647">
        <v>1</v>
      </c>
      <c r="F726" s="646">
        <v>0</v>
      </c>
      <c r="G726" s="645">
        <f>E726*F726</f>
        <v>0</v>
      </c>
      <c r="J726" s="667"/>
    </row>
    <row r="727" spans="2:10" ht="15.75" customHeight="1">
      <c r="B727" s="685"/>
      <c r="C727" s="688"/>
      <c r="D727" s="648"/>
      <c r="E727" s="647"/>
      <c r="F727" s="646"/>
      <c r="G727" s="645"/>
      <c r="J727" s="667"/>
    </row>
    <row r="728" spans="2:10">
      <c r="B728" s="685" t="s">
        <v>275</v>
      </c>
      <c r="C728" s="678" t="s">
        <v>1409</v>
      </c>
      <c r="D728" s="648" t="s">
        <v>145</v>
      </c>
      <c r="E728" s="647">
        <v>2</v>
      </c>
      <c r="F728" s="646">
        <v>0</v>
      </c>
      <c r="G728" s="645">
        <f>E728*F728</f>
        <v>0</v>
      </c>
      <c r="J728" s="667"/>
    </row>
    <row r="729" spans="2:10">
      <c r="B729" s="685"/>
      <c r="C729" s="678"/>
      <c r="D729" s="648"/>
      <c r="E729" s="647"/>
      <c r="F729" s="646"/>
      <c r="G729" s="645"/>
      <c r="J729" s="667"/>
    </row>
    <row r="730" spans="2:10">
      <c r="B730" s="685" t="s">
        <v>275</v>
      </c>
      <c r="C730" s="678" t="s">
        <v>1408</v>
      </c>
      <c r="D730" s="648" t="s">
        <v>145</v>
      </c>
      <c r="E730" s="647">
        <v>6</v>
      </c>
      <c r="F730" s="646">
        <v>0</v>
      </c>
      <c r="G730" s="645">
        <f>E730*F730</f>
        <v>0</v>
      </c>
      <c r="J730" s="667"/>
    </row>
    <row r="731" spans="2:10">
      <c r="B731" s="685"/>
      <c r="C731" s="678"/>
      <c r="D731" s="648"/>
      <c r="E731" s="647"/>
      <c r="F731" s="646"/>
      <c r="G731" s="645"/>
      <c r="J731" s="667"/>
    </row>
    <row r="732" spans="2:10">
      <c r="B732" s="685" t="s">
        <v>275</v>
      </c>
      <c r="C732" s="678" t="s">
        <v>1407</v>
      </c>
      <c r="D732" s="648" t="s">
        <v>145</v>
      </c>
      <c r="E732" s="647">
        <v>2</v>
      </c>
      <c r="F732" s="646">
        <v>0</v>
      </c>
      <c r="G732" s="645">
        <f>E732*F732</f>
        <v>0</v>
      </c>
      <c r="J732" s="667"/>
    </row>
    <row r="733" spans="2:10">
      <c r="B733" s="685"/>
      <c r="C733" s="678"/>
      <c r="D733" s="648"/>
      <c r="E733" s="647"/>
      <c r="F733" s="646"/>
      <c r="G733" s="645"/>
      <c r="J733" s="667"/>
    </row>
    <row r="734" spans="2:10">
      <c r="B734" s="685" t="s">
        <v>275</v>
      </c>
      <c r="C734" s="678" t="s">
        <v>1406</v>
      </c>
      <c r="D734" s="648" t="s">
        <v>145</v>
      </c>
      <c r="E734" s="647">
        <v>1</v>
      </c>
      <c r="F734" s="646">
        <v>0</v>
      </c>
      <c r="G734" s="645">
        <f>E734*F734</f>
        <v>0</v>
      </c>
      <c r="J734" s="667"/>
    </row>
    <row r="735" spans="2:10">
      <c r="B735" s="685"/>
      <c r="C735" s="678"/>
      <c r="D735" s="648"/>
      <c r="E735" s="647"/>
      <c r="F735" s="646"/>
      <c r="G735" s="645"/>
      <c r="J735" s="667"/>
    </row>
    <row r="736" spans="2:10">
      <c r="B736" s="685" t="s">
        <v>275</v>
      </c>
      <c r="C736" s="678" t="s">
        <v>1405</v>
      </c>
      <c r="D736" s="648" t="s">
        <v>145</v>
      </c>
      <c r="E736" s="647">
        <v>1</v>
      </c>
      <c r="F736" s="646">
        <v>0</v>
      </c>
      <c r="G736" s="645">
        <f>E736*F736</f>
        <v>0</v>
      </c>
      <c r="J736" s="667"/>
    </row>
    <row r="737" spans="1:10">
      <c r="B737" s="685"/>
      <c r="C737" s="678"/>
      <c r="D737" s="648"/>
      <c r="E737" s="647"/>
      <c r="F737" s="646"/>
      <c r="G737" s="645"/>
      <c r="J737" s="667"/>
    </row>
    <row r="738" spans="1:10" ht="18.75" customHeight="1">
      <c r="B738" s="685" t="s">
        <v>275</v>
      </c>
      <c r="C738" s="688" t="s">
        <v>1404</v>
      </c>
      <c r="D738" s="648" t="s">
        <v>145</v>
      </c>
      <c r="E738" s="647">
        <v>2</v>
      </c>
      <c r="F738" s="646">
        <v>0</v>
      </c>
      <c r="G738" s="645">
        <f>E738*F738</f>
        <v>0</v>
      </c>
      <c r="J738" s="667"/>
    </row>
    <row r="739" spans="1:10">
      <c r="B739" s="685"/>
      <c r="C739" s="678"/>
      <c r="D739" s="648"/>
      <c r="E739" s="647"/>
      <c r="F739" s="646"/>
      <c r="G739" s="645"/>
      <c r="J739" s="667"/>
    </row>
    <row r="740" spans="1:10">
      <c r="B740" s="685" t="s">
        <v>275</v>
      </c>
      <c r="C740" s="678" t="s">
        <v>1403</v>
      </c>
      <c r="D740" s="648" t="s">
        <v>1398</v>
      </c>
      <c r="E740" s="687">
        <v>980</v>
      </c>
      <c r="F740" s="646">
        <v>0</v>
      </c>
      <c r="G740" s="645">
        <f>E740*F740</f>
        <v>0</v>
      </c>
      <c r="J740" s="667"/>
    </row>
    <row r="741" spans="1:10">
      <c r="B741" s="685"/>
      <c r="C741" s="678"/>
      <c r="D741" s="648"/>
      <c r="E741" s="687"/>
      <c r="F741" s="646"/>
      <c r="G741" s="645"/>
      <c r="J741" s="667"/>
    </row>
    <row r="742" spans="1:10">
      <c r="B742" s="685" t="s">
        <v>275</v>
      </c>
      <c r="C742" s="678" t="s">
        <v>1402</v>
      </c>
      <c r="D742" s="648" t="s">
        <v>145</v>
      </c>
      <c r="E742" s="687">
        <v>23</v>
      </c>
      <c r="F742" s="646">
        <v>0</v>
      </c>
      <c r="G742" s="645">
        <f>E742*F742</f>
        <v>0</v>
      </c>
      <c r="J742" s="667"/>
    </row>
    <row r="743" spans="1:10">
      <c r="B743" s="685"/>
      <c r="C743" s="678"/>
      <c r="D743" s="648"/>
      <c r="E743" s="647"/>
      <c r="F743" s="646"/>
      <c r="G743" s="645"/>
      <c r="J743" s="667"/>
    </row>
    <row r="744" spans="1:10">
      <c r="B744" s="685" t="s">
        <v>275</v>
      </c>
      <c r="C744" s="686" t="s">
        <v>1401</v>
      </c>
      <c r="D744" s="648" t="s">
        <v>120</v>
      </c>
      <c r="E744" s="647">
        <v>1</v>
      </c>
      <c r="F744" s="646">
        <v>0</v>
      </c>
      <c r="G744" s="645">
        <f>E744*F744</f>
        <v>0</v>
      </c>
      <c r="J744" s="667"/>
    </row>
    <row r="745" spans="1:10">
      <c r="B745" s="685"/>
      <c r="C745" s="686"/>
      <c r="D745" s="648"/>
      <c r="E745" s="647"/>
      <c r="F745" s="646"/>
      <c r="G745" s="645"/>
      <c r="J745" s="667"/>
    </row>
    <row r="746" spans="1:10" ht="20.25" customHeight="1">
      <c r="B746" s="685" t="s">
        <v>275</v>
      </c>
      <c r="C746" s="686" t="s">
        <v>1400</v>
      </c>
      <c r="D746" s="648" t="s">
        <v>120</v>
      </c>
      <c r="E746" s="647">
        <v>1</v>
      </c>
      <c r="F746" s="646">
        <v>0</v>
      </c>
      <c r="G746" s="645">
        <f>E746*F746</f>
        <v>0</v>
      </c>
      <c r="J746" s="667"/>
    </row>
    <row r="747" spans="1:10" ht="25.5">
      <c r="A747" s="662"/>
      <c r="B747" s="685" t="s">
        <v>275</v>
      </c>
      <c r="C747" s="684" t="s">
        <v>1399</v>
      </c>
      <c r="D747" s="681" t="s">
        <v>1398</v>
      </c>
      <c r="E747" s="680">
        <v>520</v>
      </c>
      <c r="F747" s="646">
        <v>0</v>
      </c>
      <c r="G747" s="645">
        <f>E747*F747</f>
        <v>0</v>
      </c>
      <c r="H747" s="679"/>
    </row>
    <row r="748" spans="1:10">
      <c r="A748" s="662"/>
      <c r="B748" s="683"/>
      <c r="C748" s="682"/>
      <c r="D748" s="681"/>
      <c r="E748" s="680"/>
      <c r="F748" s="646"/>
      <c r="G748" s="645"/>
      <c r="H748" s="679"/>
    </row>
    <row r="749" spans="1:10" ht="38.25">
      <c r="B749" s="653"/>
      <c r="C749" s="678" t="s">
        <v>1397</v>
      </c>
      <c r="D749" s="648"/>
      <c r="E749" s="647"/>
      <c r="F749" s="646"/>
      <c r="G749" s="645"/>
      <c r="J749" s="667"/>
    </row>
    <row r="750" spans="1:10">
      <c r="B750" s="653"/>
      <c r="C750" s="652"/>
      <c r="J750" s="667"/>
    </row>
    <row r="751" spans="1:10" s="639" customFormat="1">
      <c r="A751" s="662"/>
      <c r="B751" s="661"/>
      <c r="C751" s="660" t="s">
        <v>1396</v>
      </c>
      <c r="D751" s="659"/>
      <c r="E751" s="658"/>
      <c r="F751" s="657"/>
      <c r="G751" s="656">
        <f>SUM(G720:G750)</f>
        <v>0</v>
      </c>
      <c r="H751" s="655"/>
      <c r="J751" s="667"/>
    </row>
    <row r="752" spans="1:10">
      <c r="B752" s="653"/>
      <c r="C752" s="652"/>
    </row>
    <row r="753" spans="1:8" s="639" customFormat="1">
      <c r="B753" s="666"/>
      <c r="C753" s="651" t="s">
        <v>1395</v>
      </c>
      <c r="D753" s="665"/>
      <c r="E753" s="664"/>
      <c r="F753" s="663"/>
      <c r="G753" s="655"/>
      <c r="H753" s="655"/>
    </row>
    <row r="754" spans="1:8" s="639" customFormat="1">
      <c r="B754" s="653"/>
      <c r="C754" s="677"/>
      <c r="D754" s="676"/>
      <c r="E754" s="675"/>
      <c r="F754" s="674"/>
      <c r="G754" s="673"/>
      <c r="H754" s="655"/>
    </row>
    <row r="755" spans="1:8" s="639" customFormat="1">
      <c r="B755" s="653" t="s">
        <v>1384</v>
      </c>
      <c r="C755" s="652" t="s">
        <v>1394</v>
      </c>
      <c r="D755" s="665"/>
      <c r="E755" s="664"/>
      <c r="F755" s="663"/>
      <c r="G755" s="655"/>
      <c r="H755" s="655"/>
    </row>
    <row r="756" spans="1:8" s="639" customFormat="1">
      <c r="B756" s="653"/>
      <c r="C756" s="677"/>
      <c r="D756" s="676"/>
      <c r="E756" s="675"/>
      <c r="F756" s="674"/>
      <c r="G756" s="673"/>
      <c r="H756" s="655"/>
    </row>
    <row r="757" spans="1:8" s="639" customFormat="1">
      <c r="B757" s="666" t="s">
        <v>1393</v>
      </c>
      <c r="C757" s="651" t="s">
        <v>1392</v>
      </c>
      <c r="D757" s="665"/>
      <c r="E757" s="664"/>
      <c r="F757" s="663"/>
      <c r="G757" s="655">
        <f>G45</f>
        <v>0</v>
      </c>
      <c r="H757" s="655"/>
    </row>
    <row r="758" spans="1:8" s="639" customFormat="1">
      <c r="B758" s="653"/>
      <c r="C758" s="677"/>
      <c r="D758" s="676"/>
      <c r="E758" s="675"/>
      <c r="F758" s="674"/>
      <c r="G758" s="673"/>
      <c r="H758" s="655"/>
    </row>
    <row r="759" spans="1:8" s="639" customFormat="1">
      <c r="B759" s="666" t="s">
        <v>1391</v>
      </c>
      <c r="C759" s="651" t="s">
        <v>1390</v>
      </c>
      <c r="D759" s="665"/>
      <c r="E759" s="664"/>
      <c r="F759" s="663"/>
      <c r="G759" s="655">
        <f>G144</f>
        <v>0</v>
      </c>
      <c r="H759" s="655"/>
    </row>
    <row r="760" spans="1:8" s="639" customFormat="1">
      <c r="B760" s="653"/>
      <c r="C760" s="677"/>
      <c r="D760" s="676"/>
      <c r="E760" s="675"/>
      <c r="F760" s="674"/>
      <c r="G760" s="673"/>
      <c r="H760" s="655"/>
    </row>
    <row r="761" spans="1:8" s="639" customFormat="1">
      <c r="B761" s="666" t="s">
        <v>1389</v>
      </c>
      <c r="C761" s="651" t="s">
        <v>1388</v>
      </c>
      <c r="D761" s="665"/>
      <c r="E761" s="664"/>
      <c r="F761" s="663"/>
      <c r="G761" s="655">
        <f>G248</f>
        <v>0</v>
      </c>
      <c r="H761" s="655"/>
    </row>
    <row r="762" spans="1:8" s="639" customFormat="1">
      <c r="B762" s="653"/>
      <c r="C762" s="677"/>
      <c r="D762" s="676"/>
      <c r="E762" s="675"/>
      <c r="F762" s="674"/>
      <c r="G762" s="673"/>
      <c r="H762" s="655"/>
    </row>
    <row r="763" spans="1:8" s="639" customFormat="1">
      <c r="B763" s="666" t="s">
        <v>1387</v>
      </c>
      <c r="C763" s="651" t="s">
        <v>1386</v>
      </c>
      <c r="D763" s="665"/>
      <c r="E763" s="664"/>
      <c r="F763" s="663"/>
      <c r="G763" s="655">
        <f>G278</f>
        <v>0</v>
      </c>
      <c r="H763" s="655"/>
    </row>
    <row r="764" spans="1:8" s="639" customFormat="1">
      <c r="B764" s="666"/>
      <c r="C764" s="677"/>
      <c r="D764" s="676"/>
      <c r="E764" s="675"/>
      <c r="F764" s="674"/>
      <c r="G764" s="673"/>
      <c r="H764" s="655"/>
    </row>
    <row r="765" spans="1:8" s="639" customFormat="1">
      <c r="A765" s="662"/>
      <c r="B765" s="661"/>
      <c r="C765" s="660" t="s">
        <v>1385</v>
      </c>
      <c r="D765" s="659"/>
      <c r="E765" s="658"/>
      <c r="F765" s="657"/>
      <c r="G765" s="656">
        <f>SUM(G757:G764)</f>
        <v>0</v>
      </c>
      <c r="H765" s="655"/>
    </row>
    <row r="766" spans="1:8" s="639" customFormat="1">
      <c r="A766" s="662"/>
      <c r="B766" s="652"/>
      <c r="C766" s="672"/>
      <c r="D766" s="671"/>
      <c r="E766" s="670"/>
      <c r="F766" s="669"/>
      <c r="G766" s="668"/>
      <c r="H766" s="655"/>
    </row>
    <row r="767" spans="1:8" s="639" customFormat="1">
      <c r="A767" s="662"/>
      <c r="B767" s="652"/>
      <c r="C767" s="672"/>
      <c r="D767" s="671"/>
      <c r="E767" s="670"/>
      <c r="F767" s="669"/>
      <c r="G767" s="668"/>
      <c r="H767" s="655"/>
    </row>
    <row r="768" spans="1:8" s="639" customFormat="1">
      <c r="B768" s="653" t="s">
        <v>1384</v>
      </c>
      <c r="C768" s="652" t="s">
        <v>1383</v>
      </c>
      <c r="D768" s="665"/>
      <c r="E768" s="664"/>
      <c r="F768" s="663"/>
      <c r="G768" s="655"/>
      <c r="H768" s="655"/>
    </row>
    <row r="769" spans="1:10" s="639" customFormat="1">
      <c r="B769" s="653"/>
      <c r="C769" s="652"/>
      <c r="D769" s="665"/>
      <c r="E769" s="664"/>
      <c r="F769" s="663"/>
      <c r="G769" s="655"/>
      <c r="H769" s="655"/>
    </row>
    <row r="770" spans="1:10" s="639" customFormat="1">
      <c r="B770" s="653">
        <v>1</v>
      </c>
      <c r="C770" s="652" t="s">
        <v>1382</v>
      </c>
      <c r="D770" s="665"/>
      <c r="E770" s="664"/>
      <c r="F770" s="663"/>
      <c r="G770" s="655">
        <f>G355</f>
        <v>0</v>
      </c>
      <c r="H770" s="655"/>
    </row>
    <row r="771" spans="1:10" s="639" customFormat="1">
      <c r="B771" s="653"/>
      <c r="C771" s="652"/>
      <c r="D771" s="665"/>
      <c r="E771" s="664"/>
      <c r="F771" s="663"/>
      <c r="G771" s="655"/>
      <c r="H771" s="655"/>
    </row>
    <row r="772" spans="1:10" s="639" customFormat="1">
      <c r="B772" s="653">
        <v>2</v>
      </c>
      <c r="C772" s="652" t="s">
        <v>1381</v>
      </c>
      <c r="D772" s="665"/>
      <c r="E772" s="664"/>
      <c r="F772" s="663"/>
      <c r="G772" s="655">
        <f>G458</f>
        <v>0</v>
      </c>
      <c r="H772" s="655"/>
    </row>
    <row r="773" spans="1:10" s="639" customFormat="1">
      <c r="B773" s="653"/>
      <c r="C773" s="652"/>
      <c r="D773" s="665"/>
      <c r="E773" s="664"/>
      <c r="F773" s="663"/>
      <c r="G773" s="655"/>
      <c r="H773" s="655"/>
    </row>
    <row r="774" spans="1:10" s="639" customFormat="1">
      <c r="B774" s="653">
        <v>3</v>
      </c>
      <c r="C774" s="652" t="s">
        <v>1380</v>
      </c>
      <c r="D774" s="665"/>
      <c r="E774" s="664"/>
      <c r="F774" s="663"/>
      <c r="G774" s="655">
        <f>G570</f>
        <v>0</v>
      </c>
      <c r="H774" s="655"/>
    </row>
    <row r="775" spans="1:10" s="639" customFormat="1">
      <c r="B775" s="653"/>
      <c r="C775" s="652"/>
      <c r="D775" s="665"/>
      <c r="E775" s="664"/>
      <c r="F775" s="663"/>
      <c r="G775" s="655"/>
      <c r="H775" s="655"/>
    </row>
    <row r="776" spans="1:10" s="639" customFormat="1">
      <c r="B776" s="653">
        <v>4</v>
      </c>
      <c r="C776" s="652" t="s">
        <v>1379</v>
      </c>
      <c r="D776" s="665"/>
      <c r="E776" s="664"/>
      <c r="F776" s="663"/>
      <c r="G776" s="655">
        <f>G637</f>
        <v>0</v>
      </c>
      <c r="H776" s="655"/>
    </row>
    <row r="777" spans="1:10" s="639" customFormat="1">
      <c r="B777" s="653"/>
      <c r="C777" s="652"/>
      <c r="D777" s="665"/>
      <c r="E777" s="664"/>
      <c r="F777" s="663"/>
      <c r="G777" s="655"/>
      <c r="H777" s="655"/>
    </row>
    <row r="778" spans="1:10" s="639" customFormat="1">
      <c r="B778" s="653">
        <v>5</v>
      </c>
      <c r="C778" s="652" t="s">
        <v>1378</v>
      </c>
      <c r="D778" s="665"/>
      <c r="E778" s="664"/>
      <c r="F778" s="663"/>
      <c r="G778" s="655">
        <f>G667</f>
        <v>0</v>
      </c>
      <c r="H778" s="655"/>
    </row>
    <row r="779" spans="1:10" s="639" customFormat="1">
      <c r="B779" s="653"/>
      <c r="C779" s="652"/>
      <c r="D779" s="665"/>
      <c r="E779" s="664"/>
      <c r="F779" s="663"/>
      <c r="G779" s="655"/>
      <c r="H779" s="655"/>
    </row>
    <row r="780" spans="1:10" s="639" customFormat="1" ht="12" customHeight="1">
      <c r="B780" s="653">
        <v>7</v>
      </c>
      <c r="C780" s="652" t="s">
        <v>1377</v>
      </c>
      <c r="D780" s="665"/>
      <c r="E780" s="664"/>
      <c r="F780" s="663"/>
      <c r="G780" s="655">
        <f>G716</f>
        <v>0</v>
      </c>
      <c r="H780" s="655"/>
      <c r="J780" s="667"/>
    </row>
    <row r="781" spans="1:10" s="639" customFormat="1" ht="12" customHeight="1">
      <c r="B781" s="653"/>
      <c r="C781" s="652"/>
      <c r="D781" s="665"/>
      <c r="E781" s="664"/>
      <c r="F781" s="663"/>
      <c r="G781" s="655"/>
      <c r="H781" s="655"/>
      <c r="J781" s="667"/>
    </row>
    <row r="782" spans="1:10" s="639" customFormat="1" ht="12" customHeight="1">
      <c r="B782" s="653">
        <v>8</v>
      </c>
      <c r="C782" s="652" t="s">
        <v>1376</v>
      </c>
      <c r="D782" s="665"/>
      <c r="E782" s="664"/>
      <c r="F782" s="663"/>
      <c r="G782" s="655">
        <f>G751</f>
        <v>0</v>
      </c>
      <c r="H782" s="655"/>
      <c r="J782" s="667"/>
    </row>
    <row r="783" spans="1:10" s="639" customFormat="1" ht="12" customHeight="1">
      <c r="B783" s="653"/>
      <c r="C783" s="652"/>
      <c r="D783" s="665"/>
      <c r="E783" s="664"/>
      <c r="F783" s="663"/>
      <c r="G783" s="655"/>
      <c r="H783" s="655"/>
    </row>
    <row r="784" spans="1:10" s="639" customFormat="1" ht="25.5">
      <c r="A784" s="662"/>
      <c r="B784" s="661"/>
      <c r="C784" s="660" t="s">
        <v>1375</v>
      </c>
      <c r="D784" s="659"/>
      <c r="E784" s="658"/>
      <c r="F784" s="657"/>
      <c r="G784" s="656">
        <f>SUM(G770:G783)</f>
        <v>0</v>
      </c>
      <c r="H784" s="655"/>
    </row>
    <row r="785" spans="1:8" s="639" customFormat="1">
      <c r="B785" s="666"/>
      <c r="D785" s="665"/>
      <c r="E785" s="664"/>
      <c r="F785" s="663"/>
      <c r="G785" s="655"/>
      <c r="H785" s="655"/>
    </row>
    <row r="786" spans="1:8" s="639" customFormat="1">
      <c r="A786" s="662"/>
      <c r="B786" s="661"/>
      <c r="C786" s="660" t="s">
        <v>1374</v>
      </c>
      <c r="D786" s="659"/>
      <c r="E786" s="658"/>
      <c r="F786" s="657"/>
      <c r="G786" s="656">
        <f>G765+G784</f>
        <v>0</v>
      </c>
      <c r="H786" s="655"/>
    </row>
    <row r="790" spans="1:8">
      <c r="B790" s="653"/>
      <c r="C790" s="652"/>
    </row>
    <row r="793" spans="1:8">
      <c r="C793" s="649"/>
    </row>
    <row r="794" spans="1:8">
      <c r="C794" s="649"/>
    </row>
    <row r="795" spans="1:8">
      <c r="C795" s="650"/>
      <c r="D795" s="648"/>
      <c r="E795" s="647"/>
      <c r="F795" s="646"/>
      <c r="G795" s="645"/>
    </row>
    <row r="796" spans="1:8">
      <c r="C796" s="650"/>
      <c r="D796" s="648"/>
      <c r="E796" s="647"/>
      <c r="F796" s="646"/>
      <c r="G796" s="645"/>
    </row>
    <row r="797" spans="1:8">
      <c r="C797" s="650"/>
      <c r="D797" s="648"/>
      <c r="E797" s="647"/>
      <c r="F797" s="646"/>
      <c r="G797" s="645"/>
    </row>
    <row r="798" spans="1:8">
      <c r="C798" s="650"/>
      <c r="D798" s="648"/>
      <c r="E798" s="647"/>
      <c r="F798" s="646"/>
      <c r="G798" s="645"/>
    </row>
    <row r="799" spans="1:8">
      <c r="C799" s="650"/>
      <c r="D799" s="648"/>
      <c r="E799" s="647"/>
      <c r="F799" s="646"/>
      <c r="G799" s="645"/>
    </row>
    <row r="800" spans="1:8">
      <c r="C800" s="650"/>
    </row>
    <row r="801" spans="2:7">
      <c r="C801" s="649"/>
    </row>
    <row r="802" spans="2:7">
      <c r="C802" s="649"/>
    </row>
    <row r="803" spans="2:7">
      <c r="C803" s="650"/>
      <c r="D803" s="648"/>
      <c r="E803" s="647"/>
      <c r="F803" s="646"/>
      <c r="G803" s="645"/>
    </row>
    <row r="804" spans="2:7">
      <c r="C804" s="650"/>
      <c r="D804" s="648"/>
      <c r="E804" s="647"/>
      <c r="F804" s="646"/>
      <c r="G804" s="645"/>
    </row>
    <row r="805" spans="2:7">
      <c r="C805" s="650"/>
      <c r="D805" s="648"/>
      <c r="E805" s="647"/>
      <c r="F805" s="646"/>
      <c r="G805" s="645"/>
    </row>
    <row r="806" spans="2:7">
      <c r="C806" s="650"/>
    </row>
    <row r="807" spans="2:7">
      <c r="C807" s="649"/>
      <c r="D807" s="648"/>
      <c r="E807" s="647"/>
      <c r="F807" s="646"/>
      <c r="G807" s="645"/>
    </row>
    <row r="808" spans="2:7">
      <c r="C808" s="654"/>
    </row>
    <row r="811" spans="2:7">
      <c r="B811" s="653"/>
      <c r="C811" s="652"/>
    </row>
    <row r="813" spans="2:7">
      <c r="C813" s="649"/>
    </row>
    <row r="814" spans="2:7">
      <c r="C814" s="649"/>
    </row>
    <row r="815" spans="2:7">
      <c r="C815" s="650"/>
      <c r="D815" s="648"/>
      <c r="E815" s="647"/>
      <c r="F815" s="646"/>
      <c r="G815" s="645"/>
    </row>
    <row r="816" spans="2:7">
      <c r="C816" s="649"/>
    </row>
    <row r="817" spans="3:7">
      <c r="C817" s="650"/>
      <c r="D817" s="648"/>
      <c r="E817" s="647"/>
      <c r="F817" s="646"/>
      <c r="G817" s="645"/>
    </row>
    <row r="818" spans="3:7">
      <c r="C818" s="651"/>
    </row>
    <row r="819" spans="3:7">
      <c r="C819" s="650"/>
      <c r="D819" s="648"/>
      <c r="E819" s="647"/>
      <c r="F819" s="646"/>
      <c r="G819" s="645"/>
    </row>
    <row r="820" spans="3:7">
      <c r="C820" s="649"/>
    </row>
    <row r="821" spans="3:7">
      <c r="C821" s="650"/>
      <c r="D821" s="648"/>
      <c r="E821" s="647"/>
      <c r="F821" s="646"/>
      <c r="G821" s="645"/>
    </row>
    <row r="822" spans="3:7">
      <c r="C822" s="650"/>
    </row>
    <row r="823" spans="3:7">
      <c r="C823" s="650"/>
      <c r="D823" s="648"/>
      <c r="E823" s="647"/>
      <c r="F823" s="646"/>
      <c r="G823" s="645"/>
    </row>
    <row r="824" spans="3:7">
      <c r="C824" s="649"/>
    </row>
    <row r="825" spans="3:7">
      <c r="C825" s="649"/>
      <c r="D825" s="648"/>
      <c r="E825" s="647"/>
      <c r="F825" s="646"/>
      <c r="G825" s="645"/>
    </row>
    <row r="826" spans="3:7">
      <c r="C826" s="649"/>
    </row>
    <row r="827" spans="3:7">
      <c r="C827" s="649"/>
      <c r="D827" s="648"/>
      <c r="E827" s="647"/>
      <c r="F827" s="646"/>
      <c r="G827" s="645"/>
    </row>
  </sheetData>
  <sheetProtection selectLockedCells="1"/>
  <protectedRanges>
    <protectedRange sqref="F28:G28 F46:G50 F63:G64 F68:G70 F97:G99 F104:G104 F117:G117 F569:G569 F517:G517 F119:G120 F7:G8 F133:G133 F135:G135 F143:G143 F806:G806 F828:G65536 F250:G253 F74:G76 F812:G814 F816:G816 F818:G818 F820:G820 F822:G822 F824:G824 F826:G826 F146:G147 F275:G275 F277:G277 F354:G354 F286:G288 F290:G290 F292:G292 F294:G294 F296:G296 F263:G265 F347:G347 F349:G349 F800:G802 F358:G358 F753:G753 F757:G757 F785:G785 F759:G759 F761:G761 F763:G763 F787:G789 F808:G810 F791:G794 F356:G356 F1:G3 F499:G499 F507:G507 F509:G511 F501:G501 F503:G503 F505:G505 F551:G551 F279:G279 F321:G322 F519:G519 F521:G521 F523:G523 F531:G531 F571:G571 F461:G463 F493:G495 F474:G474 F478:G478 F481:G481 F247:G247 F281:G284 F342:G342 F491:G491 F465:G471 F525:G525 F527:G527 F513:G515 F554:G555 F93:G94 F476:G476 G33:G41 F748:G748 F26:G26 G9:G25 F336:G338" name="Range1"/>
    <protectedRange sqref="F144:G145 F27:G27 F29:G30 G45 F77:G80 F91:G92 F276:G276 F118:G118 F136:G137 F134:G134 F42:G44 F248:G249 F278:G278 F343:G343 F32:G32 F71:G73 F266:G271 F65:G67 F273:G274 F339:G341 F95:G96 F100:G103 F254:G262 F51:G56 F121:G132 F747:G747 F105:G116" name="Range1_1"/>
    <protectedRange sqref="F4:G6" name="Range1_3"/>
    <protectedRange sqref="F31:G31" name="Range1_4"/>
    <protectedRange sqref="F45" name="Range1_5"/>
    <protectedRange sqref="F297:G298 F502:G502 F633:G633 F635:G636 F587:G588 F504:G504 F590:G590 F610:G610 F344:G344 F764:G764 F758:G758 F760:G760 F762:G762 F631:G631 F295:G295 F795:G799 F807:G807 F803:G805 F815:G815 F817:G817 F819:G819 F821:G821 F823:G823 F825:G825 F827:G827 F346:G346 F754:G754 F756:G756 F482:G490 F289:G289 F348:G348 F293:G293 F522:G522 F464:G464 F475:G475 F506:G506 F508:G508 F291:G291 F300:G300 F299:H299 F516:G516 F518:G518 F520:G520 F472:G473 F479:G480 F496:G498 F500:G500 F524:G524 F526:G526 F528:G530 F532:G550 F556:G558 F560:G560 F562:G562 F564:G566 F574:G574 F577:G577 F579:G579 F581:G581 F583:G583 F585:G585 F592:G592 F594:G594 F596:G596 F598:G598 F600:G600 F602:G602 F604:G604 F606:G606 F608:G608 F612:G612 F623:G623 F625:G625 F627:G627 F629:G629 F477:G477 F350:G351" name="Range1_1_6"/>
    <protectedRange sqref="F357:G357 F811:G811 F285:G285 F790:G790 F755:G755 F460:G460 F575:G576 F578:G578 F580:G580 F582:G582 F584:G584 F586:G586 F589:G589 F593:G593 F595:G595 F597:G597 F599:G599 F601:G601 F603:G603 F605:G605 F607:G607 F609:G609 F613:G622 F624:G624 F626:G626 F628:G628 F630:G630 F632:G632 F611:G611 F591:G591 F634:G634 F639:G640 F572:G573 F666:G666 G667:G668 F752:G752 F768:G779 F783:G783" name="Range1_12_1"/>
    <protectedRange sqref="F667:F668 F637:G638 F280:G280 F355:G355 F786:G786 F512:G512 F570:G570 F552:G553 F492:G492 F559:G559 F561:G561 F563:G563 F567:G568" name="Range1_1_7"/>
    <protectedRange sqref="F83:G90" name="Range1_1_1"/>
    <protectedRange sqref="F81:G82" name="Range1_2"/>
    <protectedRange sqref="F61:F62 F57:F58" name="Range1_1_2"/>
    <protectedRange sqref="G61:G62 G57:G58" name="Range1_1_3"/>
    <protectedRange sqref="F59:G60" name="Range1_8"/>
    <protectedRange sqref="F457:G457" name="Range1_7"/>
    <protectedRange sqref="F419 F422 F425 F428 F431 F434 F437 F440 F443 F446 F449 F452 F455 F389 F398 F401 F404 F380 F383 F407 F410 F413 F416 F359 F377 F392 F395 F362 F365 F368 F371 F374 F386" name="Range1_1_5"/>
    <protectedRange sqref="F458:G459 F765:G767 F784:G784" name="Range1_1_7_1"/>
    <protectedRange sqref="F420:G421 F423:G424 F426:G427 F429:G430 F432:G433 F438:G439 F441:G442 F444:G445 F447:G448 F450:G451 F453:G454 F456:G456 F435:G436 F363:G364 F366:G367 F369:G370 F375:G376 F378:G379 F372:G373 F381:G382 F393:G394 F360:G361 F417:G418 F411:G412 F399:G400 F402:G403 F405:G406 F414:G415 F396:G397 F408:G409 F390:G391 F387:G388 F384:G385" name="Range1_7_1"/>
    <protectedRange sqref="G416 G419 G422 G425 G428 G359 G431 G434 G389 G437 G440 G443 G446 G449 G452 G455 G407 G362 G365 G368 G374 G377 G380 G371 G383 G392 G395 G410 G413 G398 G401 G404 G386" name="Range1_1_6_1"/>
    <protectedRange sqref="F148:G148 F215:G215 F226:G226 F237:G237 F174:G174 F197:G197" name="Range1_10"/>
    <protectedRange sqref="F238:G239 F216:G217 F227:G228 F149:G149 F175:G175 F198:G199" name="Range1_1_8"/>
    <protectedRange sqref="F272:G272" name="Range1_1_9"/>
    <protectedRange sqref="F643:G643 F645:G645 F641:G641 F647:G647 F649:G649 F665:G665 F651:G651 F653:G653 F655:G655 F657:G657 F660:G660 F663:G663" name="Range1_1_6_3_1"/>
    <protectedRange sqref="F642:G642 F646:G646 F644:G644 F648:G648 F650:G650 F664:G664 F652:G652 F654:G654 F656:G656 F658:G659 F661:G662" name="Range1_12_1_2_1"/>
    <protectedRange sqref="F700:G700 F669:G670 F715:G715 F703:G704 F750:G750 F718:G719" name="Range1_12_1_2"/>
    <protectedRange sqref="F701:G702 F716:G717 F751:G751" name="Range1_1_7_2"/>
    <protectedRange sqref="F673:G673 F675:G675 F671:G671 F677:G677 F679:G679 F691:G692 F696:G696 F699:G699 F681:G681 F687:G687 F683:G683 F694:G694 F685:G685 F707:G707 F705:G705 F714:G714 F709:G712 F720:G746 F749:G749" name="Range1_1_6_3_1_1"/>
    <protectedRange sqref="F672:G672 F676:G676 F678:G678 F693:G693 F697:G698 F686:G686 F680:G680 F682:G682 F674:G674 F688:G690 F684:G684 F695:G695 F706:G706 F713:G713 F708:G708" name="Range1_12_1_2_1_1"/>
    <protectedRange sqref="F780:G782" name="Range1_12_1_1"/>
    <protectedRange sqref="F33:F41" name="Range1_6"/>
    <protectedRange sqref="F9:F25" name="Range1_9"/>
    <protectedRange sqref="F138" name="Range1_11"/>
    <protectedRange sqref="F139:G142 G138" name="Range1_1_10"/>
    <protectedRange sqref="F335:G335" name="Range1_12"/>
    <protectedRange sqref="F324:G324 F323:H323" name="Range1_1_6_2"/>
    <protectedRange sqref="F353:G353" name="Range1_13"/>
    <protectedRange sqref="G352" name="Range1_1_6_3"/>
  </protectedRanges>
  <pageMargins left="0.78740157480314965" right="0.74803149606299213" top="1.3779527559055118" bottom="1.2598425196850394" header="0.51181102362204722" footer="0.51181102362204722"/>
  <pageSetup paperSize="9" scale="76" orientation="portrait" r:id="rId1"/>
  <headerFooter alignWithMargins="0">
    <oddHeader xml:space="preserve">&amp;LInvestitor:
UKC Maribor, Ljubljanska 6, 2000 Maribor
</oddHeader>
    <oddFooter>&amp;LODDELEK ZA PLJUČNE BOLEZNI, ZGRADBA ŠT. 2, 3. NADSTROPJE
ELEKTRIČNE INSTALACIJE IN OPREMA - PZI
&amp;R&amp;P</oddFooter>
  </headerFooter>
  <rowBreaks count="15" manualBreakCount="15">
    <brk id="45" max="16383" man="1"/>
    <brk id="80" max="6" man="1"/>
    <brk id="144" max="6" man="1"/>
    <brk id="196" max="6" man="1"/>
    <brk id="249" max="16383" man="1"/>
    <brk id="281" max="16383" man="1"/>
    <brk id="335" max="6" man="1"/>
    <brk id="356" max="16383" man="1"/>
    <brk id="412" max="6" man="1"/>
    <brk id="451" max="6" man="1"/>
    <brk id="458" max="16383" man="1"/>
    <brk id="571" max="6" man="1"/>
    <brk id="638" max="16383" man="1"/>
    <brk id="717" max="6" man="1"/>
    <brk id="75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1EE1D-B5D6-4286-BADD-BBA9EAB6E0DC}">
  <sheetPr>
    <tabColor indexed="30"/>
  </sheetPr>
  <dimension ref="A1:IV1292"/>
  <sheetViews>
    <sheetView zoomScaleNormal="100" zoomScaleSheetLayoutView="115" workbookViewId="0">
      <selection activeCell="G1293" sqref="A1:G1293"/>
    </sheetView>
  </sheetViews>
  <sheetFormatPr defaultColWidth="8.7109375" defaultRowHeight="12.75"/>
  <cols>
    <col min="1" max="1" width="6.28515625" style="813" customWidth="1"/>
    <col min="2" max="2" width="40.7109375" style="816" customWidth="1"/>
    <col min="3" max="3" width="3.7109375" style="816" customWidth="1"/>
    <col min="4" max="4" width="5.7109375" style="815" customWidth="1"/>
    <col min="5" max="5" width="6.140625" style="815" customWidth="1"/>
    <col min="6" max="6" width="9.42578125" style="814" customWidth="1"/>
    <col min="7" max="7" width="11.42578125" style="814" customWidth="1"/>
    <col min="8" max="8" width="7.7109375" style="813" hidden="1" customWidth="1"/>
    <col min="9" max="9" width="12.7109375" style="813" hidden="1" customWidth="1"/>
    <col min="10" max="10" width="7.7109375" style="813" hidden="1" customWidth="1"/>
    <col min="11" max="11" width="12.7109375" style="813" hidden="1" customWidth="1"/>
    <col min="12" max="12" width="13.85546875" style="813" customWidth="1"/>
    <col min="13" max="16384" width="8.7109375" style="813"/>
  </cols>
  <sheetData>
    <row r="1" spans="1:10" s="1057" customFormat="1">
      <c r="A1" s="1078"/>
      <c r="D1" s="1076"/>
      <c r="E1" s="1077"/>
      <c r="F1" s="1076"/>
      <c r="G1" s="1075"/>
    </row>
    <row r="2" spans="1:10" s="1057" customFormat="1" ht="13.5">
      <c r="A2" s="1080" t="s">
        <v>2675</v>
      </c>
      <c r="B2" s="1079" t="s">
        <v>2674</v>
      </c>
      <c r="C2" s="1078"/>
      <c r="D2" s="1076"/>
      <c r="E2" s="1077"/>
      <c r="F2" s="1076"/>
      <c r="G2" s="1075"/>
    </row>
    <row r="3" spans="1:10" s="1057" customFormat="1" ht="13.5">
      <c r="A3" s="1074" t="s">
        <v>2673</v>
      </c>
      <c r="B3" s="1073" t="s">
        <v>2672</v>
      </c>
      <c r="C3" s="1072"/>
      <c r="D3" s="1070"/>
      <c r="E3" s="1071"/>
      <c r="F3" s="1070"/>
      <c r="G3" s="1069"/>
    </row>
    <row r="4" spans="1:10" s="1057" customFormat="1" ht="13.5">
      <c r="A4" s="1068" t="s">
        <v>2671</v>
      </c>
      <c r="B4" s="1067" t="s">
        <v>2670</v>
      </c>
      <c r="C4" s="1067"/>
      <c r="D4" s="1066" t="s">
        <v>2669</v>
      </c>
      <c r="E4" s="1065" t="s">
        <v>1853</v>
      </c>
      <c r="F4" s="1064" t="s">
        <v>2668</v>
      </c>
      <c r="G4" s="1063" t="s">
        <v>2667</v>
      </c>
    </row>
    <row r="5" spans="1:10" s="1057" customFormat="1" ht="13.5">
      <c r="A5" s="1062"/>
      <c r="B5" s="1062"/>
      <c r="C5" s="1062"/>
      <c r="D5" s="1061"/>
      <c r="E5" s="1060"/>
      <c r="F5" s="1059"/>
      <c r="G5" s="1058"/>
    </row>
    <row r="6" spans="1:10">
      <c r="A6" s="1055"/>
      <c r="B6" s="813"/>
      <c r="C6" s="813"/>
      <c r="D6" s="1053"/>
      <c r="E6" s="1053"/>
    </row>
    <row r="7" spans="1:10">
      <c r="A7" s="1055"/>
      <c r="B7" s="1056" t="s">
        <v>1395</v>
      </c>
      <c r="C7" s="1056"/>
      <c r="D7" s="1053"/>
      <c r="E7" s="1053"/>
    </row>
    <row r="8" spans="1:10">
      <c r="A8" s="1055"/>
      <c r="B8" s="813"/>
      <c r="C8" s="813"/>
      <c r="D8" s="1053"/>
      <c r="E8" s="1053"/>
    </row>
    <row r="9" spans="1:10">
      <c r="A9" s="1055" t="s">
        <v>2657</v>
      </c>
      <c r="B9" s="813" t="s">
        <v>2666</v>
      </c>
      <c r="C9" s="813"/>
      <c r="D9" s="1053"/>
      <c r="E9" s="1053"/>
      <c r="G9" s="1052">
        <f>G118</f>
        <v>0</v>
      </c>
      <c r="H9" s="813">
        <f>I118</f>
        <v>0</v>
      </c>
      <c r="J9" s="813">
        <f>K118</f>
        <v>0</v>
      </c>
    </row>
    <row r="10" spans="1:10">
      <c r="A10" s="1054" t="s">
        <v>2665</v>
      </c>
      <c r="B10" s="813" t="s">
        <v>2594</v>
      </c>
      <c r="C10" s="813"/>
      <c r="D10" s="1053"/>
      <c r="E10" s="1053"/>
      <c r="G10" s="1052">
        <f>G279</f>
        <v>0</v>
      </c>
    </row>
    <row r="11" spans="1:10">
      <c r="A11" s="1054" t="s">
        <v>2664</v>
      </c>
      <c r="B11" s="813" t="s">
        <v>2514</v>
      </c>
      <c r="C11" s="813"/>
      <c r="D11" s="1053"/>
      <c r="E11" s="1053"/>
      <c r="G11" s="1052">
        <f>G431</f>
        <v>0</v>
      </c>
    </row>
    <row r="12" spans="1:10">
      <c r="A12" s="1054" t="s">
        <v>2663</v>
      </c>
      <c r="B12" s="813" t="s">
        <v>2662</v>
      </c>
      <c r="C12" s="813"/>
      <c r="D12" s="1053"/>
      <c r="E12" s="1053"/>
      <c r="G12" s="1052">
        <f>G920</f>
        <v>0</v>
      </c>
    </row>
    <row r="13" spans="1:10">
      <c r="A13" s="1054" t="s">
        <v>2661</v>
      </c>
      <c r="B13" s="813" t="s">
        <v>2102</v>
      </c>
      <c r="C13" s="813"/>
      <c r="D13" s="1053"/>
      <c r="E13" s="1053"/>
      <c r="G13" s="1052">
        <f>G1263</f>
        <v>0</v>
      </c>
    </row>
    <row r="14" spans="1:10" ht="13.5" thickBot="1">
      <c r="A14" s="1054" t="s">
        <v>2660</v>
      </c>
      <c r="B14" s="813" t="s">
        <v>1870</v>
      </c>
      <c r="C14" s="813"/>
      <c r="D14" s="1053"/>
      <c r="E14" s="1053"/>
      <c r="G14" s="1052">
        <f>G1292</f>
        <v>0</v>
      </c>
    </row>
    <row r="15" spans="1:10" ht="13.5" thickBot="1">
      <c r="A15" s="1051"/>
      <c r="B15" s="1050" t="s">
        <v>2659</v>
      </c>
      <c r="C15" s="1050"/>
      <c r="D15" s="1049"/>
      <c r="E15" s="1049"/>
      <c r="F15" s="1001"/>
      <c r="G15" s="1048">
        <f>SUM(G9:G14)</f>
        <v>0</v>
      </c>
      <c r="H15" s="813" t="e">
        <f>H9+#REF!+#REF!+#REF!</f>
        <v>#REF!</v>
      </c>
      <c r="J15" s="813" t="e">
        <f>J9+#REF!+#REF!+#REF!</f>
        <v>#REF!</v>
      </c>
    </row>
    <row r="19" spans="1:7" ht="55.5" customHeight="1">
      <c r="B19" s="1047" t="s">
        <v>2658</v>
      </c>
      <c r="C19" s="1047"/>
    </row>
    <row r="20" spans="1:7" ht="13.5" thickBot="1"/>
    <row r="21" spans="1:7" ht="18.75" customHeight="1" thickBot="1">
      <c r="A21" s="1004" t="s">
        <v>2657</v>
      </c>
      <c r="B21" s="1003" t="s">
        <v>2656</v>
      </c>
      <c r="C21" s="1003"/>
      <c r="D21" s="1002"/>
      <c r="E21" s="1002"/>
      <c r="F21" s="1001"/>
      <c r="G21" s="1000"/>
    </row>
    <row r="22" spans="1:7">
      <c r="A22" s="827"/>
      <c r="B22" s="826"/>
      <c r="C22" s="825"/>
      <c r="D22" s="824"/>
      <c r="E22" s="823"/>
      <c r="F22" s="822"/>
      <c r="G22" s="821"/>
    </row>
    <row r="23" spans="1:7" ht="25.5">
      <c r="A23" s="827">
        <f>COUNT($A$1:A22)+1</f>
        <v>1</v>
      </c>
      <c r="B23" s="826" t="s">
        <v>2655</v>
      </c>
      <c r="C23" s="825"/>
      <c r="D23" s="824" t="s">
        <v>120</v>
      </c>
      <c r="E23" s="823">
        <v>1</v>
      </c>
      <c r="F23" s="822"/>
      <c r="G23" s="821">
        <f>E23*F23</f>
        <v>0</v>
      </c>
    </row>
    <row r="24" spans="1:7">
      <c r="A24" s="827"/>
      <c r="B24" s="826" t="s">
        <v>2654</v>
      </c>
      <c r="C24" s="825"/>
      <c r="D24" s="824"/>
      <c r="E24" s="823"/>
      <c r="F24" s="822"/>
      <c r="G24" s="821"/>
    </row>
    <row r="25" spans="1:7">
      <c r="A25" s="827"/>
      <c r="B25" s="826"/>
      <c r="C25" s="825"/>
      <c r="D25" s="824"/>
      <c r="E25" s="823"/>
      <c r="F25" s="822"/>
      <c r="G25" s="821"/>
    </row>
    <row r="26" spans="1:7" ht="51">
      <c r="A26" s="827">
        <f>COUNT($A$1:A25)+1</f>
        <v>2</v>
      </c>
      <c r="B26" s="826" t="s">
        <v>2653</v>
      </c>
      <c r="C26" s="825"/>
      <c r="D26" s="824" t="s">
        <v>120</v>
      </c>
      <c r="E26" s="823">
        <v>1</v>
      </c>
      <c r="F26" s="822"/>
      <c r="G26" s="821">
        <f>E26*F26</f>
        <v>0</v>
      </c>
    </row>
    <row r="27" spans="1:7">
      <c r="A27" s="827"/>
      <c r="B27" s="826"/>
      <c r="C27" s="825"/>
      <c r="D27" s="824"/>
      <c r="E27" s="823"/>
      <c r="F27" s="822"/>
      <c r="G27" s="821"/>
    </row>
    <row r="28" spans="1:7" ht="25.5">
      <c r="A28" s="827">
        <f>COUNT($A$1:A27)+1</f>
        <v>3</v>
      </c>
      <c r="B28" s="853" t="s">
        <v>2652</v>
      </c>
      <c r="C28" s="825"/>
      <c r="D28" s="824" t="s">
        <v>120</v>
      </c>
      <c r="E28" s="823">
        <v>1</v>
      </c>
      <c r="F28" s="822"/>
      <c r="G28" s="821">
        <f>E28*F28</f>
        <v>0</v>
      </c>
    </row>
    <row r="29" spans="1:7">
      <c r="A29" s="827"/>
      <c r="B29" s="853"/>
      <c r="C29" s="825"/>
      <c r="D29" s="824"/>
      <c r="E29" s="823"/>
      <c r="F29" s="822"/>
      <c r="G29" s="821"/>
    </row>
    <row r="30" spans="1:7" ht="25.5">
      <c r="A30" s="827">
        <f>COUNT($A$1:A29)+1</f>
        <v>4</v>
      </c>
      <c r="B30" s="853" t="s">
        <v>2651</v>
      </c>
      <c r="C30" s="825"/>
      <c r="D30" s="824" t="s">
        <v>120</v>
      </c>
      <c r="E30" s="823">
        <v>1</v>
      </c>
      <c r="F30" s="822"/>
      <c r="G30" s="821">
        <f>E30*F30</f>
        <v>0</v>
      </c>
    </row>
    <row r="31" spans="1:7">
      <c r="A31" s="827"/>
      <c r="B31" s="826"/>
      <c r="C31" s="825"/>
      <c r="D31" s="824"/>
      <c r="E31" s="823"/>
      <c r="F31" s="822"/>
      <c r="G31" s="821"/>
    </row>
    <row r="32" spans="1:7" ht="51">
      <c r="A32" s="827">
        <f>COUNT($A$1:A31)+1</f>
        <v>5</v>
      </c>
      <c r="B32" s="867" t="s">
        <v>2650</v>
      </c>
      <c r="C32" s="825"/>
      <c r="D32" s="824" t="s">
        <v>145</v>
      </c>
      <c r="E32" s="823">
        <v>1</v>
      </c>
      <c r="F32" s="822"/>
      <c r="G32" s="821">
        <f>E32*F32</f>
        <v>0</v>
      </c>
    </row>
    <row r="33" spans="1:7">
      <c r="A33" s="827"/>
      <c r="B33" s="826"/>
      <c r="C33" s="825"/>
      <c r="D33" s="824"/>
      <c r="E33" s="823"/>
      <c r="F33" s="822"/>
      <c r="G33" s="821"/>
    </row>
    <row r="34" spans="1:7" ht="89.25">
      <c r="A34" s="827"/>
      <c r="B34" s="826" t="s">
        <v>2649</v>
      </c>
      <c r="C34" s="825"/>
      <c r="D34" s="824"/>
      <c r="E34" s="823"/>
      <c r="F34" s="822"/>
      <c r="G34" s="821"/>
    </row>
    <row r="35" spans="1:7" ht="38.25">
      <c r="A35" s="827"/>
      <c r="B35" s="826" t="s">
        <v>2648</v>
      </c>
      <c r="C35" s="825"/>
      <c r="D35" s="824"/>
      <c r="E35" s="823"/>
      <c r="F35" s="822"/>
      <c r="G35" s="821"/>
    </row>
    <row r="36" spans="1:7" ht="63.75">
      <c r="A36" s="827"/>
      <c r="B36" s="826" t="s">
        <v>2647</v>
      </c>
      <c r="C36" s="825"/>
      <c r="D36" s="824"/>
      <c r="E36" s="823"/>
      <c r="F36" s="822"/>
      <c r="G36" s="821"/>
    </row>
    <row r="37" spans="1:7">
      <c r="A37" s="827"/>
      <c r="B37" s="826"/>
      <c r="C37" s="825"/>
      <c r="D37" s="824"/>
      <c r="E37" s="823"/>
      <c r="F37" s="822"/>
      <c r="G37" s="821"/>
    </row>
    <row r="38" spans="1:7" ht="76.5">
      <c r="A38" s="827"/>
      <c r="B38" s="826" t="s">
        <v>2646</v>
      </c>
      <c r="C38" s="825"/>
      <c r="D38" s="824"/>
      <c r="E38" s="823"/>
      <c r="F38" s="822"/>
      <c r="G38" s="821"/>
    </row>
    <row r="39" spans="1:7" ht="63.75">
      <c r="A39" s="827"/>
      <c r="B39" s="826" t="s">
        <v>2645</v>
      </c>
      <c r="C39" s="825"/>
      <c r="D39" s="824"/>
      <c r="E39" s="823"/>
      <c r="F39" s="822"/>
      <c r="G39" s="821"/>
    </row>
    <row r="40" spans="1:7" ht="63.75">
      <c r="A40" s="827"/>
      <c r="B40" s="826" t="s">
        <v>2644</v>
      </c>
      <c r="C40" s="825"/>
      <c r="D40" s="824"/>
      <c r="E40" s="823"/>
      <c r="F40" s="822"/>
      <c r="G40" s="821"/>
    </row>
    <row r="41" spans="1:7" ht="114.75">
      <c r="A41" s="827"/>
      <c r="B41" s="826" t="s">
        <v>2643</v>
      </c>
      <c r="C41" s="825"/>
      <c r="D41" s="824"/>
      <c r="E41" s="823"/>
      <c r="F41" s="822"/>
      <c r="G41" s="821"/>
    </row>
    <row r="42" spans="1:7">
      <c r="A42" s="827"/>
      <c r="B42" s="826"/>
      <c r="C42" s="825"/>
      <c r="D42" s="824"/>
      <c r="E42" s="823"/>
      <c r="F42" s="822"/>
      <c r="G42" s="821"/>
    </row>
    <row r="43" spans="1:7" ht="204">
      <c r="A43" s="827"/>
      <c r="B43" s="826" t="s">
        <v>2642</v>
      </c>
      <c r="C43" s="825"/>
      <c r="D43" s="824"/>
      <c r="E43" s="823"/>
      <c r="F43" s="822"/>
      <c r="G43" s="821"/>
    </row>
    <row r="44" spans="1:7">
      <c r="A44" s="827"/>
      <c r="B44" s="826"/>
      <c r="C44" s="825"/>
      <c r="D44" s="824"/>
      <c r="E44" s="823"/>
      <c r="F44" s="822"/>
      <c r="G44" s="821"/>
    </row>
    <row r="45" spans="1:7" ht="25.5">
      <c r="A45" s="827"/>
      <c r="B45" s="826" t="s">
        <v>2641</v>
      </c>
      <c r="C45" s="825"/>
      <c r="D45" s="824"/>
      <c r="E45" s="823"/>
      <c r="F45" s="822"/>
      <c r="G45" s="821"/>
    </row>
    <row r="46" spans="1:7" ht="25.5">
      <c r="A46" s="827"/>
      <c r="B46" s="826" t="s">
        <v>2640</v>
      </c>
      <c r="C46" s="825"/>
      <c r="D46" s="824"/>
      <c r="E46" s="823"/>
      <c r="F46" s="822"/>
      <c r="G46" s="821"/>
    </row>
    <row r="47" spans="1:7" ht="25.5">
      <c r="A47" s="827"/>
      <c r="B47" s="826" t="s">
        <v>2639</v>
      </c>
      <c r="C47" s="825"/>
      <c r="D47" s="824"/>
      <c r="E47" s="823"/>
      <c r="F47" s="822"/>
      <c r="G47" s="821"/>
    </row>
    <row r="48" spans="1:7" ht="25.5">
      <c r="A48" s="827"/>
      <c r="B48" s="826" t="s">
        <v>2638</v>
      </c>
      <c r="C48" s="825"/>
      <c r="D48" s="824"/>
      <c r="E48" s="823"/>
      <c r="F48" s="822"/>
      <c r="G48" s="821"/>
    </row>
    <row r="49" spans="1:7">
      <c r="A49" s="827"/>
      <c r="B49" s="826" t="s">
        <v>2637</v>
      </c>
      <c r="C49" s="825"/>
      <c r="D49" s="824"/>
      <c r="E49" s="823"/>
      <c r="F49" s="822"/>
      <c r="G49" s="821"/>
    </row>
    <row r="50" spans="1:7">
      <c r="A50" s="827"/>
      <c r="B50" s="826" t="s">
        <v>2636</v>
      </c>
      <c r="C50" s="825"/>
      <c r="D50" s="824"/>
      <c r="E50" s="823"/>
      <c r="F50" s="822"/>
      <c r="G50" s="821"/>
    </row>
    <row r="51" spans="1:7" ht="51">
      <c r="A51" s="827"/>
      <c r="B51" s="826" t="s">
        <v>2635</v>
      </c>
      <c r="C51" s="825"/>
      <c r="D51" s="824"/>
      <c r="E51" s="823"/>
      <c r="F51" s="822"/>
      <c r="G51" s="821"/>
    </row>
    <row r="52" spans="1:7" ht="25.5">
      <c r="A52" s="827"/>
      <c r="B52" s="826" t="s">
        <v>2634</v>
      </c>
      <c r="C52" s="825"/>
      <c r="D52" s="824"/>
      <c r="E52" s="823"/>
      <c r="F52" s="822"/>
      <c r="G52" s="821"/>
    </row>
    <row r="53" spans="1:7">
      <c r="A53" s="827"/>
      <c r="B53" s="826" t="s">
        <v>2633</v>
      </c>
      <c r="C53" s="825"/>
      <c r="D53" s="824"/>
      <c r="E53" s="823"/>
      <c r="F53" s="822"/>
      <c r="G53" s="821"/>
    </row>
    <row r="54" spans="1:7">
      <c r="A54" s="827"/>
      <c r="B54" s="826"/>
      <c r="C54" s="825"/>
      <c r="D54" s="824"/>
      <c r="E54" s="823"/>
      <c r="F54" s="822"/>
      <c r="G54" s="821"/>
    </row>
    <row r="55" spans="1:7">
      <c r="A55" s="827"/>
      <c r="B55" s="826" t="s">
        <v>2632</v>
      </c>
      <c r="C55" s="825"/>
      <c r="D55" s="824"/>
      <c r="E55" s="823"/>
      <c r="F55" s="822"/>
      <c r="G55" s="821"/>
    </row>
    <row r="56" spans="1:7" ht="51">
      <c r="A56" s="827"/>
      <c r="B56" s="826" t="s">
        <v>2631</v>
      </c>
      <c r="C56" s="825"/>
      <c r="D56" s="824"/>
      <c r="E56" s="823"/>
      <c r="F56" s="822"/>
      <c r="G56" s="821"/>
    </row>
    <row r="57" spans="1:7" ht="89.25">
      <c r="A57" s="827"/>
      <c r="B57" s="826" t="s">
        <v>2630</v>
      </c>
      <c r="C57" s="825"/>
      <c r="D57" s="824"/>
      <c r="E57" s="823"/>
      <c r="F57" s="822"/>
      <c r="G57" s="821"/>
    </row>
    <row r="58" spans="1:7">
      <c r="A58" s="827"/>
      <c r="B58" s="826"/>
      <c r="C58" s="825"/>
      <c r="D58" s="824"/>
      <c r="E58" s="823"/>
      <c r="F58" s="822"/>
      <c r="G58" s="821"/>
    </row>
    <row r="59" spans="1:7" ht="89.25">
      <c r="A59" s="827">
        <f>COUNT($A$1:A58)+1</f>
        <v>6</v>
      </c>
      <c r="B59" s="1046" t="s">
        <v>2629</v>
      </c>
      <c r="C59" s="825"/>
      <c r="D59" s="824" t="s">
        <v>145</v>
      </c>
      <c r="E59" s="823">
        <v>1</v>
      </c>
      <c r="F59" s="822"/>
      <c r="G59" s="821">
        <f>E59*F59</f>
        <v>0</v>
      </c>
    </row>
    <row r="60" spans="1:7">
      <c r="A60" s="827"/>
      <c r="B60" s="826"/>
      <c r="C60" s="825"/>
      <c r="D60" s="824"/>
      <c r="E60" s="823"/>
      <c r="F60" s="822"/>
      <c r="G60" s="821"/>
    </row>
    <row r="61" spans="1:7" ht="102">
      <c r="A61" s="827">
        <f>COUNT($A$1:A60)+1</f>
        <v>7</v>
      </c>
      <c r="B61" s="826" t="s">
        <v>2628</v>
      </c>
      <c r="C61" s="825"/>
      <c r="D61" s="824"/>
      <c r="E61" s="823"/>
      <c r="F61" s="822"/>
      <c r="G61" s="821"/>
    </row>
    <row r="62" spans="1:7">
      <c r="A62" s="827"/>
      <c r="B62" s="826" t="s">
        <v>2627</v>
      </c>
      <c r="C62" s="825"/>
      <c r="D62" s="824" t="s">
        <v>2572</v>
      </c>
      <c r="E62" s="823">
        <v>540</v>
      </c>
      <c r="F62" s="822"/>
      <c r="G62" s="821">
        <f>E62*F62</f>
        <v>0</v>
      </c>
    </row>
    <row r="63" spans="1:7">
      <c r="A63" s="827"/>
      <c r="B63" s="826" t="s">
        <v>2626</v>
      </c>
      <c r="C63" s="825"/>
      <c r="D63" s="824" t="s">
        <v>2572</v>
      </c>
      <c r="E63" s="823">
        <v>120</v>
      </c>
      <c r="F63" s="822"/>
      <c r="G63" s="821">
        <f>E63*F63</f>
        <v>0</v>
      </c>
    </row>
    <row r="64" spans="1:7">
      <c r="A64" s="827"/>
      <c r="B64" s="826" t="s">
        <v>2625</v>
      </c>
      <c r="C64" s="825"/>
      <c r="D64" s="824" t="s">
        <v>2572</v>
      </c>
      <c r="E64" s="823">
        <v>140</v>
      </c>
      <c r="F64" s="822"/>
      <c r="G64" s="821">
        <f>E64*F64</f>
        <v>0</v>
      </c>
    </row>
    <row r="65" spans="1:7">
      <c r="A65" s="827"/>
      <c r="B65" s="826" t="s">
        <v>2624</v>
      </c>
      <c r="C65" s="825"/>
      <c r="D65" s="824" t="s">
        <v>2572</v>
      </c>
      <c r="E65" s="823">
        <v>80</v>
      </c>
      <c r="F65" s="822"/>
      <c r="G65" s="821">
        <f>E65*F65</f>
        <v>0</v>
      </c>
    </row>
    <row r="66" spans="1:7">
      <c r="A66" s="827"/>
      <c r="B66" s="826"/>
      <c r="C66" s="825"/>
      <c r="D66" s="824"/>
      <c r="E66" s="823"/>
      <c r="F66" s="822"/>
      <c r="G66" s="821"/>
    </row>
    <row r="67" spans="1:7" ht="38.25">
      <c r="A67" s="827">
        <f>COUNT($A$1:A66)+1</f>
        <v>8</v>
      </c>
      <c r="B67" s="826" t="s">
        <v>2623</v>
      </c>
      <c r="C67" s="825"/>
      <c r="D67" s="824"/>
      <c r="E67" s="823"/>
      <c r="F67" s="822"/>
      <c r="G67" s="821"/>
    </row>
    <row r="68" spans="1:7">
      <c r="A68" s="827"/>
      <c r="B68" s="826" t="s">
        <v>2620</v>
      </c>
      <c r="C68" s="825"/>
      <c r="D68" s="824" t="s">
        <v>145</v>
      </c>
      <c r="E68" s="823">
        <v>16</v>
      </c>
      <c r="F68" s="822"/>
      <c r="G68" s="821">
        <f>E68*F68</f>
        <v>0</v>
      </c>
    </row>
    <row r="69" spans="1:7">
      <c r="A69" s="827"/>
      <c r="B69" s="826" t="s">
        <v>2618</v>
      </c>
      <c r="C69" s="825"/>
      <c r="D69" s="824" t="s">
        <v>145</v>
      </c>
      <c r="E69" s="823">
        <v>4</v>
      </c>
      <c r="F69" s="822"/>
      <c r="G69" s="821">
        <f>E69*F69</f>
        <v>0</v>
      </c>
    </row>
    <row r="70" spans="1:7">
      <c r="A70" s="827"/>
      <c r="B70" s="826"/>
      <c r="C70" s="825"/>
      <c r="D70" s="824"/>
      <c r="E70" s="823"/>
      <c r="F70" s="822"/>
      <c r="G70" s="821"/>
    </row>
    <row r="71" spans="1:7" ht="38.25">
      <c r="A71" s="827">
        <f>COUNT($A$1:A70)+1</f>
        <v>9</v>
      </c>
      <c r="B71" s="826" t="s">
        <v>2622</v>
      </c>
      <c r="C71" s="825"/>
      <c r="D71" s="824"/>
      <c r="E71" s="823"/>
      <c r="F71" s="822"/>
      <c r="G71" s="821"/>
    </row>
    <row r="72" spans="1:7">
      <c r="A72" s="827"/>
      <c r="B72" s="826" t="s">
        <v>2620</v>
      </c>
      <c r="C72" s="825"/>
      <c r="D72" s="824" t="s">
        <v>145</v>
      </c>
      <c r="E72" s="823">
        <v>21</v>
      </c>
      <c r="F72" s="822"/>
      <c r="G72" s="821">
        <f>E72*F72</f>
        <v>0</v>
      </c>
    </row>
    <row r="73" spans="1:7">
      <c r="A73" s="827"/>
      <c r="B73" s="826" t="s">
        <v>2618</v>
      </c>
      <c r="C73" s="825"/>
      <c r="D73" s="824" t="s">
        <v>145</v>
      </c>
      <c r="E73" s="823">
        <v>4</v>
      </c>
      <c r="F73" s="822"/>
      <c r="G73" s="821">
        <f>E73*F73</f>
        <v>0</v>
      </c>
    </row>
    <row r="74" spans="1:7">
      <c r="A74" s="827"/>
      <c r="B74" s="826"/>
      <c r="C74" s="825"/>
      <c r="D74" s="824"/>
      <c r="E74" s="823"/>
      <c r="F74" s="822"/>
      <c r="G74" s="821"/>
    </row>
    <row r="75" spans="1:7" ht="38.25">
      <c r="A75" s="827">
        <f>COUNT($A$1:A74)+1</f>
        <v>10</v>
      </c>
      <c r="B75" s="867" t="s">
        <v>2621</v>
      </c>
      <c r="C75" s="825"/>
      <c r="D75" s="824"/>
      <c r="E75" s="823"/>
      <c r="F75" s="822"/>
      <c r="G75" s="821"/>
    </row>
    <row r="76" spans="1:7">
      <c r="A76" s="827"/>
      <c r="B76" s="826" t="s">
        <v>2620</v>
      </c>
      <c r="C76" s="825"/>
      <c r="D76" s="824" t="s">
        <v>145</v>
      </c>
      <c r="E76" s="823">
        <v>1</v>
      </c>
      <c r="F76" s="822"/>
      <c r="G76" s="821">
        <f>E76*F76</f>
        <v>0</v>
      </c>
    </row>
    <row r="77" spans="1:7">
      <c r="A77" s="827"/>
      <c r="B77" s="826"/>
      <c r="C77" s="825"/>
      <c r="D77" s="824"/>
      <c r="E77" s="823"/>
      <c r="F77" s="822"/>
      <c r="G77" s="821"/>
    </row>
    <row r="78" spans="1:7" ht="38.25">
      <c r="A78" s="827">
        <f>COUNT($A$1:A77)+1</f>
        <v>11</v>
      </c>
      <c r="B78" s="826" t="s">
        <v>2619</v>
      </c>
      <c r="C78" s="825"/>
      <c r="D78" s="824"/>
      <c r="E78" s="823"/>
      <c r="F78" s="822"/>
      <c r="G78" s="821"/>
    </row>
    <row r="79" spans="1:7">
      <c r="A79" s="827"/>
      <c r="B79" s="826" t="s">
        <v>2618</v>
      </c>
      <c r="C79" s="825"/>
      <c r="D79" s="824" t="s">
        <v>145</v>
      </c>
      <c r="E79" s="823">
        <v>1</v>
      </c>
      <c r="F79" s="822"/>
      <c r="G79" s="821">
        <f>E79*F79</f>
        <v>0</v>
      </c>
    </row>
    <row r="80" spans="1:7">
      <c r="A80" s="827"/>
      <c r="B80" s="826"/>
      <c r="C80" s="825"/>
      <c r="D80" s="824"/>
      <c r="E80" s="823"/>
      <c r="F80" s="822"/>
      <c r="G80" s="821"/>
    </row>
    <row r="81" spans="1:7" s="936" customFormat="1" ht="153">
      <c r="A81" s="827">
        <f>COUNT($A$1:A80)+1</f>
        <v>12</v>
      </c>
      <c r="B81" s="1043" t="s">
        <v>2617</v>
      </c>
      <c r="C81" s="941"/>
      <c r="D81" s="940" t="s">
        <v>145</v>
      </c>
      <c r="E81" s="939">
        <v>6</v>
      </c>
      <c r="F81" s="938"/>
      <c r="G81" s="937">
        <f>E81*F81</f>
        <v>0</v>
      </c>
    </row>
    <row r="82" spans="1:7" s="936" customFormat="1">
      <c r="A82" s="827"/>
      <c r="B82" s="1043" t="s">
        <v>2616</v>
      </c>
      <c r="C82" s="941"/>
      <c r="D82" s="940"/>
      <c r="E82" s="939"/>
      <c r="F82" s="938"/>
      <c r="G82" s="937"/>
    </row>
    <row r="83" spans="1:7" s="936" customFormat="1">
      <c r="A83" s="827"/>
      <c r="B83" s="1043"/>
      <c r="C83" s="941"/>
      <c r="D83" s="940"/>
      <c r="E83" s="939"/>
      <c r="F83" s="938"/>
      <c r="G83" s="937"/>
    </row>
    <row r="84" spans="1:7" s="936" customFormat="1">
      <c r="A84" s="827">
        <f>COUNT($A$1:A83)+1</f>
        <v>13</v>
      </c>
      <c r="B84" s="1043" t="s">
        <v>2615</v>
      </c>
      <c r="C84" s="941"/>
      <c r="D84" s="940" t="s">
        <v>145</v>
      </c>
      <c r="E84" s="939">
        <v>10</v>
      </c>
      <c r="F84" s="938"/>
      <c r="G84" s="937">
        <f>E84*F84</f>
        <v>0</v>
      </c>
    </row>
    <row r="85" spans="1:7" s="936" customFormat="1">
      <c r="A85" s="827"/>
      <c r="B85" s="1043"/>
      <c r="C85" s="941"/>
      <c r="D85" s="940"/>
      <c r="E85" s="939"/>
      <c r="F85" s="938"/>
      <c r="G85" s="937"/>
    </row>
    <row r="86" spans="1:7" s="936" customFormat="1">
      <c r="A86" s="827">
        <f>COUNT($A$1:A85)+1</f>
        <v>14</v>
      </c>
      <c r="B86" s="1043" t="s">
        <v>2614</v>
      </c>
      <c r="C86" s="941"/>
      <c r="D86" s="940" t="s">
        <v>145</v>
      </c>
      <c r="E86" s="939">
        <v>1</v>
      </c>
      <c r="F86" s="938"/>
      <c r="G86" s="937">
        <f>E86*F86</f>
        <v>0</v>
      </c>
    </row>
    <row r="87" spans="1:7" s="936" customFormat="1">
      <c r="A87" s="827"/>
      <c r="B87" s="1043"/>
      <c r="C87" s="941"/>
      <c r="D87" s="940"/>
      <c r="E87" s="939"/>
      <c r="F87" s="938"/>
      <c r="G87" s="937"/>
    </row>
    <row r="88" spans="1:7" s="936" customFormat="1">
      <c r="A88" s="827">
        <f>COUNT($A$1:A87)+1</f>
        <v>15</v>
      </c>
      <c r="B88" s="1043" t="s">
        <v>2613</v>
      </c>
      <c r="C88" s="941"/>
      <c r="D88" s="940" t="s">
        <v>145</v>
      </c>
      <c r="E88" s="939">
        <v>1</v>
      </c>
      <c r="F88" s="938"/>
      <c r="G88" s="937">
        <f>E88*F88</f>
        <v>0</v>
      </c>
    </row>
    <row r="89" spans="1:7" s="936" customFormat="1">
      <c r="A89" s="827"/>
      <c r="B89" s="1043"/>
      <c r="C89" s="941"/>
      <c r="D89" s="940"/>
      <c r="E89" s="939"/>
      <c r="F89" s="938"/>
      <c r="G89" s="937"/>
    </row>
    <row r="90" spans="1:7" s="936" customFormat="1" ht="153">
      <c r="A90" s="827">
        <f>COUNT($A$1:A89)+1</f>
        <v>16</v>
      </c>
      <c r="B90" s="1043" t="s">
        <v>2612</v>
      </c>
      <c r="C90" s="941"/>
      <c r="D90" s="940" t="s">
        <v>145</v>
      </c>
      <c r="E90" s="939">
        <v>1</v>
      </c>
      <c r="F90" s="938"/>
      <c r="G90" s="937">
        <f>E90*F90</f>
        <v>0</v>
      </c>
    </row>
    <row r="91" spans="1:7" s="936" customFormat="1">
      <c r="A91" s="827"/>
      <c r="B91" s="1043" t="s">
        <v>2611</v>
      </c>
      <c r="C91" s="941"/>
      <c r="D91" s="940"/>
      <c r="E91" s="939"/>
      <c r="F91" s="938"/>
      <c r="G91" s="937"/>
    </row>
    <row r="92" spans="1:7" s="936" customFormat="1">
      <c r="A92" s="1045"/>
      <c r="B92" s="1044"/>
      <c r="C92" s="985"/>
      <c r="D92" s="984"/>
      <c r="E92" s="983"/>
      <c r="F92" s="982"/>
      <c r="G92" s="981"/>
    </row>
    <row r="93" spans="1:7" s="936" customFormat="1" ht="153">
      <c r="A93" s="827">
        <f>COUNT($A$1:A92)+1</f>
        <v>17</v>
      </c>
      <c r="B93" s="1043" t="s">
        <v>2610</v>
      </c>
      <c r="C93" s="941"/>
      <c r="D93" s="940" t="s">
        <v>145</v>
      </c>
      <c r="E93" s="939">
        <v>2</v>
      </c>
      <c r="F93" s="938"/>
      <c r="G93" s="937">
        <f>E93*F93</f>
        <v>0</v>
      </c>
    </row>
    <row r="94" spans="1:7" s="936" customFormat="1">
      <c r="A94" s="1045"/>
      <c r="B94" s="1043" t="s">
        <v>2609</v>
      </c>
      <c r="C94" s="985"/>
      <c r="D94" s="984"/>
      <c r="E94" s="983"/>
      <c r="F94" s="982"/>
      <c r="G94" s="981"/>
    </row>
    <row r="95" spans="1:7" s="936" customFormat="1">
      <c r="A95" s="1045"/>
      <c r="B95" s="1043"/>
      <c r="C95" s="985"/>
      <c r="D95" s="984"/>
      <c r="E95" s="983"/>
      <c r="F95" s="982"/>
      <c r="G95" s="981"/>
    </row>
    <row r="96" spans="1:7" s="936" customFormat="1">
      <c r="A96" s="827">
        <f>COUNT($A$1:A94)+1</f>
        <v>18</v>
      </c>
      <c r="B96" s="1043" t="s">
        <v>2608</v>
      </c>
      <c r="C96" s="941"/>
      <c r="D96" s="940" t="s">
        <v>145</v>
      </c>
      <c r="E96" s="939">
        <v>1</v>
      </c>
      <c r="F96" s="938"/>
      <c r="G96" s="937">
        <f>E96*F96</f>
        <v>0</v>
      </c>
    </row>
    <row r="97" spans="1:7" s="936" customFormat="1">
      <c r="A97" s="827"/>
      <c r="B97" s="1043"/>
      <c r="C97" s="941"/>
      <c r="D97" s="940"/>
      <c r="E97" s="939"/>
      <c r="F97" s="938"/>
      <c r="G97" s="937"/>
    </row>
    <row r="98" spans="1:7" s="936" customFormat="1">
      <c r="A98" s="827">
        <f>COUNT($A$1:A96)+1</f>
        <v>19</v>
      </c>
      <c r="B98" s="1043" t="s">
        <v>2607</v>
      </c>
      <c r="C98" s="941"/>
      <c r="D98" s="940" t="s">
        <v>145</v>
      </c>
      <c r="E98" s="939">
        <v>8</v>
      </c>
      <c r="F98" s="938"/>
      <c r="G98" s="937">
        <f>E98*F98</f>
        <v>0</v>
      </c>
    </row>
    <row r="99" spans="1:7" s="936" customFormat="1">
      <c r="A99" s="1045"/>
      <c r="B99" s="1044"/>
      <c r="C99" s="985"/>
      <c r="D99" s="984"/>
      <c r="E99" s="983"/>
      <c r="F99" s="982"/>
      <c r="G99" s="981"/>
    </row>
    <row r="100" spans="1:7" s="936" customFormat="1" ht="165.75">
      <c r="A100" s="827">
        <f>COUNT($A$1:A99)+1</f>
        <v>20</v>
      </c>
      <c r="B100" s="1043" t="s">
        <v>2606</v>
      </c>
      <c r="C100" s="941"/>
      <c r="D100" s="940" t="s">
        <v>145</v>
      </c>
      <c r="E100" s="939">
        <v>1</v>
      </c>
      <c r="F100" s="938"/>
      <c r="G100" s="937">
        <f>E100*F100</f>
        <v>0</v>
      </c>
    </row>
    <row r="101" spans="1:7" s="936" customFormat="1">
      <c r="A101" s="827"/>
      <c r="B101" s="1043" t="s">
        <v>2605</v>
      </c>
      <c r="C101" s="941"/>
      <c r="D101" s="940"/>
      <c r="E101" s="939"/>
      <c r="F101" s="938"/>
      <c r="G101" s="937"/>
    </row>
    <row r="102" spans="1:7" s="936" customFormat="1">
      <c r="A102" s="827"/>
      <c r="B102" s="1043"/>
      <c r="C102" s="941"/>
      <c r="D102" s="940"/>
      <c r="E102" s="939"/>
      <c r="F102" s="938"/>
      <c r="G102" s="937"/>
    </row>
    <row r="103" spans="1:7" s="936" customFormat="1">
      <c r="A103" s="827">
        <f>COUNT($A$1:A102)+1</f>
        <v>21</v>
      </c>
      <c r="B103" s="1043" t="s">
        <v>2604</v>
      </c>
      <c r="C103" s="941"/>
      <c r="D103" s="940" t="s">
        <v>145</v>
      </c>
      <c r="E103" s="939">
        <v>1</v>
      </c>
      <c r="F103" s="938"/>
      <c r="G103" s="937">
        <f>E103*F103</f>
        <v>0</v>
      </c>
    </row>
    <row r="104" spans="1:7" s="936" customFormat="1">
      <c r="A104" s="1045"/>
      <c r="B104" s="1044"/>
      <c r="C104" s="985"/>
      <c r="D104" s="984"/>
      <c r="E104" s="983"/>
      <c r="F104" s="982"/>
      <c r="G104" s="981"/>
    </row>
    <row r="105" spans="1:7" s="936" customFormat="1" ht="25.5">
      <c r="A105" s="827">
        <f>COUNT($A$1:A104)+1</f>
        <v>22</v>
      </c>
      <c r="B105" s="1043" t="s">
        <v>2603</v>
      </c>
      <c r="C105" s="941"/>
      <c r="D105" s="940" t="s">
        <v>120</v>
      </c>
      <c r="E105" s="939">
        <v>31</v>
      </c>
      <c r="F105" s="938"/>
      <c r="G105" s="937">
        <f>E105*F105</f>
        <v>0</v>
      </c>
    </row>
    <row r="106" spans="1:7" s="936" customFormat="1">
      <c r="A106" s="827"/>
      <c r="B106" s="1043"/>
      <c r="C106" s="941"/>
      <c r="D106" s="940"/>
      <c r="E106" s="939"/>
      <c r="F106" s="938"/>
      <c r="G106" s="937"/>
    </row>
    <row r="107" spans="1:7" s="936" customFormat="1" ht="25.5">
      <c r="A107" s="827">
        <f>COUNT($A$1:A106)+1</f>
        <v>23</v>
      </c>
      <c r="B107" s="1043" t="s">
        <v>2602</v>
      </c>
      <c r="C107" s="941"/>
      <c r="D107" s="940" t="s">
        <v>120</v>
      </c>
      <c r="E107" s="939">
        <v>1</v>
      </c>
      <c r="F107" s="938"/>
      <c r="G107" s="937">
        <f>E107*F107</f>
        <v>0</v>
      </c>
    </row>
    <row r="108" spans="1:7" s="936" customFormat="1">
      <c r="A108" s="827"/>
      <c r="B108" s="1043"/>
      <c r="C108" s="941"/>
      <c r="D108" s="940"/>
      <c r="E108" s="939"/>
      <c r="F108" s="938"/>
      <c r="G108" s="937"/>
    </row>
    <row r="109" spans="1:7" s="936" customFormat="1" ht="25.5">
      <c r="A109" s="827">
        <f>COUNT($A$1:A108)+1</f>
        <v>24</v>
      </c>
      <c r="B109" s="1043" t="s">
        <v>2601</v>
      </c>
      <c r="C109" s="941"/>
      <c r="D109" s="940" t="s">
        <v>120</v>
      </c>
      <c r="E109" s="939">
        <v>1</v>
      </c>
      <c r="F109" s="938"/>
      <c r="G109" s="937">
        <f>E109*F109</f>
        <v>0</v>
      </c>
    </row>
    <row r="110" spans="1:7" s="936" customFormat="1">
      <c r="A110" s="827"/>
      <c r="B110" s="1043"/>
      <c r="C110" s="941"/>
      <c r="D110" s="940"/>
      <c r="E110" s="939"/>
      <c r="F110" s="938"/>
      <c r="G110" s="937"/>
    </row>
    <row r="111" spans="1:7" s="936" customFormat="1" ht="25.5">
      <c r="A111" s="827">
        <f>COUNT($A$1:A110)+1</f>
        <v>25</v>
      </c>
      <c r="B111" s="836" t="s">
        <v>2600</v>
      </c>
      <c r="C111" s="941"/>
      <c r="D111" s="940"/>
      <c r="E111" s="939"/>
      <c r="F111" s="938"/>
      <c r="G111" s="937"/>
    </row>
    <row r="112" spans="1:7" s="936" customFormat="1">
      <c r="A112" s="827"/>
      <c r="B112" s="836" t="s">
        <v>2599</v>
      </c>
      <c r="C112" s="941"/>
      <c r="D112" s="940" t="s">
        <v>145</v>
      </c>
      <c r="E112" s="939">
        <v>5</v>
      </c>
      <c r="F112" s="938"/>
      <c r="G112" s="937">
        <f>E112*F112</f>
        <v>0</v>
      </c>
    </row>
    <row r="113" spans="1:11">
      <c r="A113" s="827"/>
      <c r="B113" s="826"/>
      <c r="C113" s="825"/>
      <c r="D113" s="824"/>
      <c r="E113" s="823"/>
      <c r="F113" s="822"/>
      <c r="G113" s="821"/>
    </row>
    <row r="114" spans="1:11">
      <c r="A114" s="827">
        <f>COUNT($A$1:A113)+1</f>
        <v>26</v>
      </c>
      <c r="B114" s="1027" t="s">
        <v>2598</v>
      </c>
      <c r="C114" s="825"/>
      <c r="D114" s="824" t="s">
        <v>240</v>
      </c>
      <c r="E114" s="823">
        <v>250</v>
      </c>
      <c r="F114" s="822"/>
      <c r="G114" s="821">
        <f>F114*E114</f>
        <v>0</v>
      </c>
    </row>
    <row r="115" spans="1:11">
      <c r="A115" s="827"/>
      <c r="B115" s="826"/>
      <c r="C115" s="825"/>
      <c r="D115" s="824"/>
      <c r="E115" s="823"/>
      <c r="F115" s="822"/>
      <c r="G115" s="821"/>
    </row>
    <row r="116" spans="1:11" ht="25.5">
      <c r="A116" s="827">
        <f>COUNT($A$1:A115)+1</f>
        <v>27</v>
      </c>
      <c r="B116" s="826" t="s">
        <v>2597</v>
      </c>
      <c r="C116" s="825"/>
      <c r="D116" s="824" t="s">
        <v>145</v>
      </c>
      <c r="E116" s="823">
        <v>1</v>
      </c>
      <c r="F116" s="822"/>
      <c r="G116" s="821">
        <f>E116*F116</f>
        <v>0</v>
      </c>
    </row>
    <row r="117" spans="1:11">
      <c r="A117" s="827"/>
      <c r="B117" s="826"/>
      <c r="C117" s="825"/>
      <c r="D117" s="824"/>
      <c r="E117" s="823"/>
      <c r="F117" s="822"/>
      <c r="G117" s="821"/>
    </row>
    <row r="118" spans="1:11">
      <c r="A118" s="1005"/>
      <c r="B118" s="819" t="s">
        <v>2596</v>
      </c>
      <c r="C118" s="819"/>
      <c r="D118" s="819"/>
      <c r="E118" s="819"/>
      <c r="F118" s="818"/>
      <c r="G118" s="817">
        <f>SUM(G23:G117)</f>
        <v>0</v>
      </c>
      <c r="I118" s="813">
        <f>SUM(I23:I117)</f>
        <v>0</v>
      </c>
      <c r="K118" s="813">
        <f>SUM(K23:K117)</f>
        <v>0</v>
      </c>
    </row>
    <row r="120" spans="1:11" ht="13.5" thickBot="1"/>
    <row r="121" spans="1:11" ht="13.5" thickBot="1">
      <c r="A121" s="1004" t="s">
        <v>2595</v>
      </c>
      <c r="B121" s="1003" t="s">
        <v>2594</v>
      </c>
      <c r="C121" s="1003"/>
      <c r="D121" s="1002"/>
      <c r="E121" s="1002"/>
      <c r="F121" s="1001"/>
      <c r="G121" s="1000"/>
    </row>
    <row r="122" spans="1:11">
      <c r="A122" s="827"/>
      <c r="B122" s="826"/>
      <c r="C122" s="825"/>
      <c r="D122" s="824"/>
      <c r="E122" s="823"/>
      <c r="F122" s="822"/>
      <c r="G122" s="821"/>
    </row>
    <row r="123" spans="1:11" ht="25.5">
      <c r="A123" s="827">
        <f>COUNT($A$1:A118)+1</f>
        <v>28</v>
      </c>
      <c r="B123" s="853" t="s">
        <v>2593</v>
      </c>
      <c r="C123" s="825"/>
      <c r="D123" s="824" t="s">
        <v>145</v>
      </c>
      <c r="E123" s="823">
        <v>158</v>
      </c>
      <c r="F123" s="822"/>
      <c r="G123" s="821">
        <f>E123*F123</f>
        <v>0</v>
      </c>
    </row>
    <row r="124" spans="1:11">
      <c r="A124" s="827"/>
      <c r="B124" s="826"/>
      <c r="C124" s="825"/>
      <c r="D124" s="824"/>
      <c r="E124" s="823"/>
      <c r="F124" s="822"/>
      <c r="G124" s="821"/>
    </row>
    <row r="125" spans="1:11">
      <c r="A125" s="827">
        <f>COUNT($A$1:A124)+1</f>
        <v>29</v>
      </c>
      <c r="B125" s="853" t="s">
        <v>2592</v>
      </c>
      <c r="C125" s="825"/>
      <c r="D125" s="824" t="s">
        <v>2572</v>
      </c>
      <c r="E125" s="823">
        <v>800</v>
      </c>
      <c r="F125" s="822"/>
      <c r="G125" s="821">
        <f>E125*F125</f>
        <v>0</v>
      </c>
    </row>
    <row r="126" spans="1:11" ht="76.5">
      <c r="A126" s="827"/>
      <c r="B126" s="826" t="s">
        <v>2591</v>
      </c>
      <c r="C126" s="825"/>
      <c r="D126" s="824"/>
      <c r="E126" s="823"/>
      <c r="F126" s="822"/>
      <c r="G126" s="821"/>
    </row>
    <row r="127" spans="1:11">
      <c r="A127" s="827"/>
      <c r="B127" s="826" t="s">
        <v>2590</v>
      </c>
      <c r="C127" s="825"/>
      <c r="D127" s="824"/>
      <c r="E127" s="823"/>
      <c r="F127" s="822"/>
      <c r="G127" s="821"/>
    </row>
    <row r="128" spans="1:11">
      <c r="A128" s="827"/>
      <c r="B128" s="826"/>
      <c r="C128" s="825"/>
      <c r="D128" s="824"/>
      <c r="E128" s="823"/>
      <c r="F128" s="822"/>
      <c r="G128" s="821"/>
    </row>
    <row r="129" spans="1:7">
      <c r="A129" s="827">
        <f>COUNT($A$1:A128)+1</f>
        <v>30</v>
      </c>
      <c r="B129" s="826" t="s">
        <v>2589</v>
      </c>
      <c r="C129" s="825"/>
      <c r="D129" s="824" t="s">
        <v>2572</v>
      </c>
      <c r="E129" s="823">
        <v>180</v>
      </c>
      <c r="F129" s="822"/>
      <c r="G129" s="821">
        <f>E129*F129</f>
        <v>0</v>
      </c>
    </row>
    <row r="130" spans="1:7">
      <c r="A130" s="827"/>
      <c r="B130" s="826"/>
      <c r="C130" s="825"/>
      <c r="D130" s="824"/>
      <c r="E130" s="823"/>
      <c r="F130" s="822"/>
      <c r="G130" s="821"/>
    </row>
    <row r="131" spans="1:7">
      <c r="A131" s="827">
        <f>COUNT($A$1:A130)+1</f>
        <v>31</v>
      </c>
      <c r="B131" s="826" t="s">
        <v>2588</v>
      </c>
      <c r="C131" s="825"/>
      <c r="D131" s="824" t="s">
        <v>2572</v>
      </c>
      <c r="E131" s="823">
        <v>270</v>
      </c>
      <c r="F131" s="822"/>
      <c r="G131" s="821">
        <f>E131*F131</f>
        <v>0</v>
      </c>
    </row>
    <row r="132" spans="1:7">
      <c r="A132" s="827"/>
      <c r="B132" s="826"/>
      <c r="C132" s="825"/>
      <c r="D132" s="824"/>
      <c r="E132" s="823"/>
      <c r="F132" s="822"/>
      <c r="G132" s="821"/>
    </row>
    <row r="133" spans="1:7">
      <c r="A133" s="827">
        <f>COUNT($A$1:A132)+1</f>
        <v>32</v>
      </c>
      <c r="B133" s="826" t="s">
        <v>2587</v>
      </c>
      <c r="C133" s="825"/>
      <c r="D133" s="824" t="s">
        <v>2572</v>
      </c>
      <c r="E133" s="823">
        <v>100</v>
      </c>
      <c r="F133" s="822"/>
      <c r="G133" s="821">
        <f>E133*F133</f>
        <v>0</v>
      </c>
    </row>
    <row r="134" spans="1:7">
      <c r="A134" s="827"/>
      <c r="B134" s="826"/>
      <c r="C134" s="825"/>
      <c r="D134" s="824"/>
      <c r="E134" s="823"/>
      <c r="F134" s="822"/>
      <c r="G134" s="821"/>
    </row>
    <row r="135" spans="1:7">
      <c r="A135" s="827">
        <f>COUNT($A$1:A134)+1</f>
        <v>33</v>
      </c>
      <c r="B135" s="826" t="s">
        <v>2586</v>
      </c>
      <c r="C135" s="825"/>
      <c r="D135" s="824" t="s">
        <v>2572</v>
      </c>
      <c r="E135" s="823">
        <v>170</v>
      </c>
      <c r="F135" s="822"/>
      <c r="G135" s="821">
        <f>E135*F135</f>
        <v>0</v>
      </c>
    </row>
    <row r="136" spans="1:7">
      <c r="A136" s="827"/>
      <c r="B136" s="826"/>
      <c r="C136" s="825"/>
      <c r="D136" s="824"/>
      <c r="E136" s="823"/>
      <c r="F136" s="822"/>
      <c r="G136" s="821"/>
    </row>
    <row r="137" spans="1:7">
      <c r="A137" s="827">
        <f>COUNT($A$1:A136)+1</f>
        <v>34</v>
      </c>
      <c r="B137" s="826" t="s">
        <v>2585</v>
      </c>
      <c r="C137" s="825"/>
      <c r="D137" s="824" t="s">
        <v>2572</v>
      </c>
      <c r="E137" s="823">
        <v>40</v>
      </c>
      <c r="F137" s="822"/>
      <c r="G137" s="821">
        <f>E137*F137</f>
        <v>0</v>
      </c>
    </row>
    <row r="138" spans="1:7">
      <c r="A138" s="827"/>
      <c r="B138" s="826"/>
      <c r="C138" s="825"/>
      <c r="D138" s="824"/>
      <c r="E138" s="823"/>
      <c r="F138" s="822"/>
      <c r="G138" s="821"/>
    </row>
    <row r="139" spans="1:7">
      <c r="A139" s="827">
        <f>COUNT($A$1:A138)+1</f>
        <v>35</v>
      </c>
      <c r="B139" s="826" t="s">
        <v>2584</v>
      </c>
      <c r="C139" s="825"/>
      <c r="D139" s="824" t="s">
        <v>2572</v>
      </c>
      <c r="E139" s="823">
        <v>55</v>
      </c>
      <c r="F139" s="822"/>
      <c r="G139" s="821">
        <f>E139*F139</f>
        <v>0</v>
      </c>
    </row>
    <row r="140" spans="1:7">
      <c r="A140" s="827"/>
      <c r="B140" s="826"/>
      <c r="C140" s="825"/>
      <c r="D140" s="824"/>
      <c r="E140" s="823"/>
      <c r="F140" s="822"/>
      <c r="G140" s="821"/>
    </row>
    <row r="141" spans="1:7">
      <c r="A141" s="827">
        <f>COUNT($A$1:A140)+1</f>
        <v>36</v>
      </c>
      <c r="B141" s="826" t="s">
        <v>2583</v>
      </c>
      <c r="C141" s="825"/>
      <c r="D141" s="824" t="s">
        <v>2572</v>
      </c>
      <c r="E141" s="823">
        <v>40</v>
      </c>
      <c r="F141" s="822"/>
      <c r="G141" s="821">
        <f>E141*F141</f>
        <v>0</v>
      </c>
    </row>
    <row r="142" spans="1:7">
      <c r="A142" s="827"/>
      <c r="B142" s="826"/>
      <c r="C142" s="825"/>
      <c r="D142" s="824"/>
      <c r="E142" s="823"/>
      <c r="F142" s="822"/>
      <c r="G142" s="821"/>
    </row>
    <row r="143" spans="1:7">
      <c r="A143" s="827">
        <f>COUNT($A$1:A142)+1</f>
        <v>37</v>
      </c>
      <c r="B143" s="826" t="s">
        <v>2582</v>
      </c>
      <c r="C143" s="825"/>
      <c r="D143" s="824" t="s">
        <v>2572</v>
      </c>
      <c r="E143" s="823">
        <v>80</v>
      </c>
      <c r="F143" s="822"/>
      <c r="G143" s="821">
        <f>E143*F143</f>
        <v>0</v>
      </c>
    </row>
    <row r="144" spans="1:7">
      <c r="A144" s="827"/>
      <c r="B144" s="826"/>
      <c r="C144" s="825"/>
      <c r="D144" s="824"/>
      <c r="E144" s="823"/>
      <c r="F144" s="822"/>
      <c r="G144" s="821"/>
    </row>
    <row r="145" spans="1:7">
      <c r="A145" s="827">
        <f>COUNT($A$1:A144)+1</f>
        <v>38</v>
      </c>
      <c r="B145" s="853" t="s">
        <v>2084</v>
      </c>
      <c r="C145" s="825"/>
      <c r="D145" s="824" t="s">
        <v>2572</v>
      </c>
      <c r="E145" s="823">
        <v>800</v>
      </c>
      <c r="F145" s="822"/>
      <c r="G145" s="821">
        <f>E145*F145</f>
        <v>0</v>
      </c>
    </row>
    <row r="146" spans="1:7" ht="38.25">
      <c r="A146" s="827"/>
      <c r="B146" s="826" t="s">
        <v>2083</v>
      </c>
      <c r="C146" s="825"/>
      <c r="D146" s="824"/>
      <c r="E146" s="823"/>
      <c r="F146" s="822"/>
      <c r="G146" s="821"/>
    </row>
    <row r="147" spans="1:7">
      <c r="A147" s="827"/>
      <c r="B147" s="826" t="s">
        <v>2082</v>
      </c>
      <c r="C147" s="825"/>
      <c r="D147" s="824"/>
      <c r="E147" s="823"/>
      <c r="F147" s="822"/>
      <c r="G147" s="821"/>
    </row>
    <row r="148" spans="1:7" ht="25.5">
      <c r="A148" s="827"/>
      <c r="B148" s="826" t="s">
        <v>2081</v>
      </c>
      <c r="C148" s="825"/>
      <c r="D148" s="824"/>
      <c r="E148" s="823"/>
      <c r="F148" s="822"/>
      <c r="G148" s="821"/>
    </row>
    <row r="149" spans="1:7" ht="25.5">
      <c r="A149" s="827"/>
      <c r="B149" s="826" t="s">
        <v>2080</v>
      </c>
      <c r="C149" s="825"/>
      <c r="D149" s="824"/>
      <c r="E149" s="823"/>
      <c r="F149" s="822"/>
      <c r="G149" s="821"/>
    </row>
    <row r="150" spans="1:7">
      <c r="A150" s="827"/>
      <c r="B150" s="826" t="s">
        <v>2581</v>
      </c>
      <c r="C150" s="825"/>
      <c r="D150" s="824"/>
      <c r="E150" s="823"/>
      <c r="F150" s="822"/>
      <c r="G150" s="821"/>
    </row>
    <row r="151" spans="1:7">
      <c r="A151" s="827"/>
      <c r="B151" s="826"/>
      <c r="C151" s="825"/>
      <c r="D151" s="824"/>
      <c r="E151" s="823"/>
      <c r="F151" s="822"/>
      <c r="G151" s="821"/>
    </row>
    <row r="152" spans="1:7">
      <c r="A152" s="827">
        <f>COUNT($A$1:A149)+1</f>
        <v>39</v>
      </c>
      <c r="B152" s="826" t="s">
        <v>2580</v>
      </c>
      <c r="C152" s="825"/>
      <c r="D152" s="824" t="s">
        <v>2572</v>
      </c>
      <c r="E152" s="823">
        <v>180</v>
      </c>
      <c r="F152" s="822"/>
      <c r="G152" s="821">
        <f>E152*F152</f>
        <v>0</v>
      </c>
    </row>
    <row r="153" spans="1:7">
      <c r="A153" s="827"/>
      <c r="B153" s="826"/>
      <c r="C153" s="825"/>
      <c r="D153" s="824"/>
      <c r="E153" s="823"/>
      <c r="F153" s="822"/>
      <c r="G153" s="821"/>
    </row>
    <row r="154" spans="1:7">
      <c r="A154" s="827">
        <f>COUNT($A$1:A153)+1</f>
        <v>40</v>
      </c>
      <c r="B154" s="826" t="s">
        <v>2579</v>
      </c>
      <c r="C154" s="825"/>
      <c r="D154" s="824" t="s">
        <v>2572</v>
      </c>
      <c r="E154" s="823">
        <v>270</v>
      </c>
      <c r="F154" s="822"/>
      <c r="G154" s="821">
        <f>E154*F154</f>
        <v>0</v>
      </c>
    </row>
    <row r="155" spans="1:7">
      <c r="A155" s="827"/>
      <c r="B155" s="826"/>
      <c r="C155" s="825"/>
      <c r="D155" s="824"/>
      <c r="E155" s="823"/>
      <c r="F155" s="822"/>
      <c r="G155" s="821"/>
    </row>
    <row r="156" spans="1:7">
      <c r="A156" s="827">
        <f>COUNT($A$1:A155)+1</f>
        <v>41</v>
      </c>
      <c r="B156" s="826" t="s">
        <v>2578</v>
      </c>
      <c r="C156" s="825"/>
      <c r="D156" s="824" t="s">
        <v>2572</v>
      </c>
      <c r="E156" s="823">
        <v>100</v>
      </c>
      <c r="F156" s="822"/>
      <c r="G156" s="821">
        <f>E156*F156</f>
        <v>0</v>
      </c>
    </row>
    <row r="157" spans="1:7">
      <c r="A157" s="827"/>
      <c r="B157" s="826"/>
      <c r="C157" s="825"/>
      <c r="D157" s="824"/>
      <c r="E157" s="823"/>
      <c r="F157" s="822"/>
      <c r="G157" s="821"/>
    </row>
    <row r="158" spans="1:7">
      <c r="A158" s="827">
        <f>COUNT($A$1:A157)+1</f>
        <v>42</v>
      </c>
      <c r="B158" s="826" t="s">
        <v>2577</v>
      </c>
      <c r="C158" s="825"/>
      <c r="D158" s="824" t="s">
        <v>2572</v>
      </c>
      <c r="E158" s="823">
        <v>170</v>
      </c>
      <c r="F158" s="822"/>
      <c r="G158" s="821">
        <f>E158*F158</f>
        <v>0</v>
      </c>
    </row>
    <row r="159" spans="1:7">
      <c r="A159" s="827"/>
      <c r="B159" s="826"/>
      <c r="C159" s="825"/>
      <c r="D159" s="824"/>
      <c r="E159" s="823"/>
      <c r="F159" s="822"/>
      <c r="G159" s="821"/>
    </row>
    <row r="160" spans="1:7">
      <c r="A160" s="827">
        <f>COUNT($A$1:A159)+1</f>
        <v>43</v>
      </c>
      <c r="B160" s="826" t="s">
        <v>2576</v>
      </c>
      <c r="C160" s="825"/>
      <c r="D160" s="824" t="s">
        <v>2572</v>
      </c>
      <c r="E160" s="823">
        <v>40</v>
      </c>
      <c r="F160" s="822"/>
      <c r="G160" s="821">
        <f>E160*F160</f>
        <v>0</v>
      </c>
    </row>
    <row r="161" spans="1:7">
      <c r="A161" s="827"/>
      <c r="B161" s="826"/>
      <c r="C161" s="825"/>
      <c r="D161" s="824"/>
      <c r="E161" s="823"/>
      <c r="F161" s="822"/>
      <c r="G161" s="821"/>
    </row>
    <row r="162" spans="1:7">
      <c r="A162" s="827">
        <f>COUNT($A$1:A161)+1</f>
        <v>44</v>
      </c>
      <c r="B162" s="826" t="s">
        <v>2575</v>
      </c>
      <c r="C162" s="825"/>
      <c r="D162" s="824" t="s">
        <v>2572</v>
      </c>
      <c r="E162" s="823">
        <v>55</v>
      </c>
      <c r="F162" s="822"/>
      <c r="G162" s="821">
        <f>E162*F162</f>
        <v>0</v>
      </c>
    </row>
    <row r="163" spans="1:7">
      <c r="A163" s="827"/>
      <c r="B163" s="826"/>
      <c r="C163" s="825"/>
      <c r="D163" s="824"/>
      <c r="E163" s="823"/>
      <c r="F163" s="822"/>
      <c r="G163" s="821"/>
    </row>
    <row r="164" spans="1:7">
      <c r="A164" s="827">
        <f>COUNT($A$1:A163)+1</f>
        <v>45</v>
      </c>
      <c r="B164" s="826" t="s">
        <v>2574</v>
      </c>
      <c r="C164" s="825"/>
      <c r="D164" s="824" t="s">
        <v>2572</v>
      </c>
      <c r="E164" s="823">
        <v>40</v>
      </c>
      <c r="F164" s="822"/>
      <c r="G164" s="821">
        <f>E164*F164</f>
        <v>0</v>
      </c>
    </row>
    <row r="165" spans="1:7">
      <c r="A165" s="827"/>
      <c r="B165" s="826"/>
      <c r="C165" s="825"/>
      <c r="D165" s="824"/>
      <c r="E165" s="823"/>
      <c r="F165" s="822"/>
      <c r="G165" s="821"/>
    </row>
    <row r="166" spans="1:7">
      <c r="A166" s="827">
        <f>COUNT($A$1:A165)+1</f>
        <v>46</v>
      </c>
      <c r="B166" s="826" t="s">
        <v>2573</v>
      </c>
      <c r="C166" s="825"/>
      <c r="D166" s="824" t="s">
        <v>2572</v>
      </c>
      <c r="E166" s="823">
        <v>80</v>
      </c>
      <c r="F166" s="822"/>
      <c r="G166" s="821">
        <f>E166*F166</f>
        <v>0</v>
      </c>
    </row>
    <row r="167" spans="1:7">
      <c r="A167" s="827"/>
      <c r="B167" s="826"/>
      <c r="C167" s="825"/>
      <c r="D167" s="824"/>
      <c r="E167" s="823"/>
      <c r="F167" s="822"/>
      <c r="G167" s="821"/>
    </row>
    <row r="168" spans="1:7" ht="63.75">
      <c r="A168" s="827">
        <f>COUNT($A$1:A167)+1</f>
        <v>47</v>
      </c>
      <c r="B168" s="1017" t="s">
        <v>2571</v>
      </c>
      <c r="C168" s="825"/>
      <c r="D168" s="824"/>
      <c r="E168" s="823"/>
      <c r="F168" s="822"/>
      <c r="G168" s="828"/>
    </row>
    <row r="169" spans="1:7" ht="76.5">
      <c r="A169" s="878"/>
      <c r="B169" s="1017" t="s">
        <v>2570</v>
      </c>
      <c r="C169" s="825"/>
      <c r="D169" s="824"/>
      <c r="E169" s="823"/>
      <c r="F169" s="822"/>
      <c r="G169" s="828"/>
    </row>
    <row r="170" spans="1:7" ht="25.5">
      <c r="A170" s="878"/>
      <c r="B170" s="1017" t="s">
        <v>2447</v>
      </c>
      <c r="C170" s="825"/>
      <c r="D170" s="824"/>
      <c r="E170" s="823"/>
      <c r="F170" s="822"/>
      <c r="G170" s="828"/>
    </row>
    <row r="171" spans="1:7">
      <c r="A171" s="878"/>
      <c r="B171" s="1017" t="s">
        <v>2052</v>
      </c>
      <c r="C171" s="825"/>
      <c r="D171" s="824" t="s">
        <v>145</v>
      </c>
      <c r="E171" s="823">
        <v>3</v>
      </c>
      <c r="F171" s="822"/>
      <c r="G171" s="821">
        <f>F171*E171</f>
        <v>0</v>
      </c>
    </row>
    <row r="172" spans="1:7">
      <c r="A172" s="878"/>
      <c r="B172" s="1017" t="s">
        <v>2063</v>
      </c>
      <c r="C172" s="825"/>
      <c r="D172" s="824" t="s">
        <v>145</v>
      </c>
      <c r="E172" s="823">
        <v>2</v>
      </c>
      <c r="F172" s="822"/>
      <c r="G172" s="821">
        <f>F172*E172</f>
        <v>0</v>
      </c>
    </row>
    <row r="173" spans="1:7">
      <c r="A173" s="878"/>
      <c r="B173" s="1017" t="s">
        <v>2058</v>
      </c>
      <c r="C173" s="825"/>
      <c r="D173" s="824" t="s">
        <v>145</v>
      </c>
      <c r="E173" s="823">
        <v>7</v>
      </c>
      <c r="F173" s="822"/>
      <c r="G173" s="821">
        <f>F173*E173</f>
        <v>0</v>
      </c>
    </row>
    <row r="174" spans="1:7">
      <c r="A174" s="878"/>
      <c r="B174" s="1017" t="s">
        <v>2569</v>
      </c>
      <c r="C174" s="825"/>
      <c r="D174" s="824" t="s">
        <v>145</v>
      </c>
      <c r="E174" s="823">
        <v>2</v>
      </c>
      <c r="F174" s="822"/>
      <c r="G174" s="821">
        <f>F174*E174</f>
        <v>0</v>
      </c>
    </row>
    <row r="175" spans="1:7">
      <c r="A175" s="827"/>
      <c r="B175" s="867"/>
      <c r="C175" s="825"/>
      <c r="D175" s="824"/>
      <c r="E175" s="823"/>
      <c r="F175" s="822"/>
      <c r="G175" s="821"/>
    </row>
    <row r="176" spans="1:7">
      <c r="A176" s="827">
        <f>COUNT($A$1:A175)+1</f>
        <v>48</v>
      </c>
      <c r="B176" s="1030" t="s">
        <v>2568</v>
      </c>
      <c r="C176" s="825"/>
      <c r="D176" s="824"/>
      <c r="E176" s="823"/>
      <c r="F176" s="822"/>
      <c r="G176" s="821"/>
    </row>
    <row r="177" spans="1:7">
      <c r="A177" s="827"/>
      <c r="B177" s="1031" t="s">
        <v>2567</v>
      </c>
      <c r="C177" s="825"/>
      <c r="D177" s="824" t="s">
        <v>145</v>
      </c>
      <c r="E177" s="823">
        <v>3</v>
      </c>
      <c r="F177" s="822"/>
      <c r="G177" s="821">
        <f t="shared" ref="G177:G182" si="0">F177*E177</f>
        <v>0</v>
      </c>
    </row>
    <row r="178" spans="1:7">
      <c r="A178" s="827"/>
      <c r="B178" s="1031" t="s">
        <v>2566</v>
      </c>
      <c r="C178" s="825"/>
      <c r="D178" s="824" t="s">
        <v>145</v>
      </c>
      <c r="E178" s="823">
        <v>1</v>
      </c>
      <c r="F178" s="822"/>
      <c r="G178" s="821">
        <f t="shared" si="0"/>
        <v>0</v>
      </c>
    </row>
    <row r="179" spans="1:7">
      <c r="A179" s="827"/>
      <c r="B179" s="1031" t="s">
        <v>2565</v>
      </c>
      <c r="C179" s="825"/>
      <c r="D179" s="824" t="s">
        <v>145</v>
      </c>
      <c r="E179" s="823">
        <v>5</v>
      </c>
      <c r="F179" s="822"/>
      <c r="G179" s="821">
        <f t="shared" si="0"/>
        <v>0</v>
      </c>
    </row>
    <row r="180" spans="1:7">
      <c r="A180" s="827"/>
      <c r="B180" s="1031" t="s">
        <v>2564</v>
      </c>
      <c r="C180" s="825"/>
      <c r="D180" s="824" t="s">
        <v>145</v>
      </c>
      <c r="E180" s="823">
        <v>2</v>
      </c>
      <c r="F180" s="822"/>
      <c r="G180" s="821">
        <f t="shared" si="0"/>
        <v>0</v>
      </c>
    </row>
    <row r="181" spans="1:7">
      <c r="A181" s="827"/>
      <c r="B181" s="1031" t="s">
        <v>2563</v>
      </c>
      <c r="C181" s="825"/>
      <c r="D181" s="824" t="s">
        <v>145</v>
      </c>
      <c r="E181" s="823">
        <v>7</v>
      </c>
      <c r="F181" s="822"/>
      <c r="G181" s="821">
        <f t="shared" si="0"/>
        <v>0</v>
      </c>
    </row>
    <row r="182" spans="1:7">
      <c r="A182" s="827"/>
      <c r="B182" s="1031" t="s">
        <v>2562</v>
      </c>
      <c r="C182" s="825"/>
      <c r="D182" s="824" t="s">
        <v>145</v>
      </c>
      <c r="E182" s="823">
        <v>2</v>
      </c>
      <c r="F182" s="822"/>
      <c r="G182" s="821">
        <f t="shared" si="0"/>
        <v>0</v>
      </c>
    </row>
    <row r="183" spans="1:7">
      <c r="A183" s="827"/>
      <c r="B183" s="1031"/>
      <c r="C183" s="825"/>
      <c r="D183" s="824"/>
      <c r="E183" s="823"/>
      <c r="F183" s="822"/>
      <c r="G183" s="821"/>
    </row>
    <row r="184" spans="1:7" ht="25.5">
      <c r="A184" s="827">
        <f>COUNT($A$1:A183)+1</f>
        <v>49</v>
      </c>
      <c r="B184" s="1030" t="s">
        <v>2561</v>
      </c>
      <c r="C184" s="825"/>
      <c r="D184" s="824"/>
      <c r="E184" s="823"/>
      <c r="F184" s="822"/>
      <c r="G184" s="821"/>
    </row>
    <row r="185" spans="1:7">
      <c r="A185" s="827"/>
      <c r="B185" s="1031" t="s">
        <v>2560</v>
      </c>
      <c r="C185" s="825"/>
      <c r="D185" s="824" t="s">
        <v>145</v>
      </c>
      <c r="E185" s="823">
        <v>3</v>
      </c>
      <c r="F185" s="822"/>
      <c r="G185" s="821">
        <f>F185*E185</f>
        <v>0</v>
      </c>
    </row>
    <row r="186" spans="1:7">
      <c r="A186" s="827"/>
      <c r="B186" s="826"/>
      <c r="C186" s="825"/>
      <c r="D186" s="824"/>
      <c r="E186" s="823"/>
      <c r="F186" s="822"/>
      <c r="G186" s="821"/>
    </row>
    <row r="187" spans="1:7" ht="38.25">
      <c r="A187" s="827">
        <f>COUNT($A$1:A186)+1</f>
        <v>50</v>
      </c>
      <c r="B187" s="826" t="s">
        <v>2559</v>
      </c>
      <c r="C187" s="825"/>
      <c r="D187" s="824" t="s">
        <v>145</v>
      </c>
      <c r="E187" s="823">
        <v>2</v>
      </c>
      <c r="F187" s="822"/>
      <c r="G187" s="821">
        <f>E187*F187</f>
        <v>0</v>
      </c>
    </row>
    <row r="188" spans="1:7">
      <c r="A188" s="827"/>
      <c r="B188" s="826"/>
      <c r="C188" s="825"/>
      <c r="D188" s="824"/>
      <c r="E188" s="823"/>
      <c r="F188" s="822"/>
      <c r="G188" s="821"/>
    </row>
    <row r="189" spans="1:7" ht="38.25">
      <c r="A189" s="827">
        <f>COUNT($A$1:A188)+1</f>
        <v>51</v>
      </c>
      <c r="B189" s="1042" t="s">
        <v>2558</v>
      </c>
      <c r="C189" s="825"/>
      <c r="D189" s="824" t="s">
        <v>145</v>
      </c>
      <c r="E189" s="823">
        <v>6</v>
      </c>
      <c r="F189" s="822"/>
      <c r="G189" s="821">
        <f>F189*E189</f>
        <v>0</v>
      </c>
    </row>
    <row r="190" spans="1:7">
      <c r="A190" s="878"/>
      <c r="B190" s="1042" t="s">
        <v>2557</v>
      </c>
      <c r="C190" s="825"/>
      <c r="D190" s="824"/>
      <c r="E190" s="823"/>
      <c r="F190" s="822"/>
      <c r="G190" s="821"/>
    </row>
    <row r="191" spans="1:7">
      <c r="A191" s="827"/>
      <c r="B191" s="826"/>
      <c r="C191" s="825"/>
      <c r="D191" s="824"/>
      <c r="E191" s="823"/>
      <c r="F191" s="822"/>
      <c r="G191" s="821"/>
    </row>
    <row r="192" spans="1:7">
      <c r="A192" s="827">
        <f>COUNT($A$1:A191)+1</f>
        <v>52</v>
      </c>
      <c r="B192" s="1041" t="s">
        <v>2556</v>
      </c>
      <c r="C192" s="876"/>
      <c r="D192" s="824"/>
      <c r="E192" s="823"/>
      <c r="F192" s="829"/>
      <c r="G192" s="821"/>
    </row>
    <row r="193" spans="1:7" ht="76.5">
      <c r="A193" s="880"/>
      <c r="B193" s="1040" t="s">
        <v>2555</v>
      </c>
      <c r="C193" s="876"/>
      <c r="D193" s="872"/>
      <c r="E193" s="830"/>
      <c r="F193" s="829"/>
      <c r="G193" s="821"/>
    </row>
    <row r="194" spans="1:7">
      <c r="A194" s="880"/>
      <c r="B194" s="1040"/>
      <c r="C194" s="876"/>
      <c r="D194" s="872"/>
      <c r="E194" s="830"/>
      <c r="F194" s="829"/>
      <c r="G194" s="821"/>
    </row>
    <row r="195" spans="1:7">
      <c r="A195" s="880"/>
      <c r="B195" s="1038" t="s">
        <v>2554</v>
      </c>
      <c r="C195" s="876"/>
      <c r="D195" s="824"/>
      <c r="E195" s="823"/>
      <c r="F195" s="829"/>
      <c r="G195" s="821"/>
    </row>
    <row r="196" spans="1:7">
      <c r="A196" s="880"/>
      <c r="B196" s="1038" t="s">
        <v>2551</v>
      </c>
      <c r="C196" s="876"/>
      <c r="D196" s="824" t="s">
        <v>120</v>
      </c>
      <c r="E196" s="823">
        <v>7</v>
      </c>
      <c r="F196" s="829"/>
      <c r="G196" s="821">
        <f>F196*E196</f>
        <v>0</v>
      </c>
    </row>
    <row r="197" spans="1:7">
      <c r="A197" s="880"/>
      <c r="B197" s="1038" t="s">
        <v>2550</v>
      </c>
      <c r="C197" s="876"/>
      <c r="D197" s="824" t="s">
        <v>120</v>
      </c>
      <c r="E197" s="823">
        <v>27</v>
      </c>
      <c r="F197" s="829"/>
      <c r="G197" s="821">
        <f>F197*E197</f>
        <v>0</v>
      </c>
    </row>
    <row r="198" spans="1:7">
      <c r="A198" s="880"/>
      <c r="B198" s="1038" t="s">
        <v>2549</v>
      </c>
      <c r="C198" s="876"/>
      <c r="D198" s="824" t="s">
        <v>120</v>
      </c>
      <c r="E198" s="823">
        <v>1</v>
      </c>
      <c r="F198" s="829"/>
      <c r="G198" s="821">
        <f>F198*E198</f>
        <v>0</v>
      </c>
    </row>
    <row r="199" spans="1:7">
      <c r="A199" s="880"/>
      <c r="B199" s="1038" t="s">
        <v>2553</v>
      </c>
      <c r="C199" s="876"/>
      <c r="D199" s="824" t="s">
        <v>120</v>
      </c>
      <c r="E199" s="823">
        <v>1</v>
      </c>
      <c r="F199" s="829"/>
      <c r="G199" s="821">
        <f>F199*E199</f>
        <v>0</v>
      </c>
    </row>
    <row r="200" spans="1:7">
      <c r="A200" s="880"/>
      <c r="B200" s="1038"/>
      <c r="C200" s="876"/>
      <c r="D200" s="824"/>
      <c r="E200" s="823"/>
      <c r="F200" s="829"/>
      <c r="G200" s="821"/>
    </row>
    <row r="201" spans="1:7">
      <c r="A201" s="1039"/>
      <c r="B201" s="1038" t="s">
        <v>2552</v>
      </c>
      <c r="C201" s="876"/>
      <c r="D201" s="824"/>
      <c r="E201" s="823"/>
      <c r="F201" s="829"/>
      <c r="G201" s="821"/>
    </row>
    <row r="202" spans="1:7">
      <c r="A202" s="827"/>
      <c r="B202" s="1038" t="s">
        <v>2551</v>
      </c>
      <c r="C202" s="876"/>
      <c r="D202" s="824" t="s">
        <v>120</v>
      </c>
      <c r="E202" s="823">
        <v>15</v>
      </c>
      <c r="F202" s="829"/>
      <c r="G202" s="821">
        <f>F202*E202</f>
        <v>0</v>
      </c>
    </row>
    <row r="203" spans="1:7">
      <c r="A203" s="827"/>
      <c r="B203" s="1038" t="s">
        <v>2550</v>
      </c>
      <c r="C203" s="876"/>
      <c r="D203" s="824" t="s">
        <v>120</v>
      </c>
      <c r="E203" s="823">
        <v>3</v>
      </c>
      <c r="F203" s="829"/>
      <c r="G203" s="821">
        <f>F203*E203</f>
        <v>0</v>
      </c>
    </row>
    <row r="204" spans="1:7">
      <c r="A204" s="827"/>
      <c r="B204" s="1038" t="s">
        <v>2549</v>
      </c>
      <c r="C204" s="876"/>
      <c r="D204" s="824" t="s">
        <v>120</v>
      </c>
      <c r="E204" s="823">
        <v>51</v>
      </c>
      <c r="F204" s="829"/>
      <c r="G204" s="821">
        <f>F204*E204</f>
        <v>0</v>
      </c>
    </row>
    <row r="205" spans="1:7">
      <c r="A205" s="827"/>
      <c r="B205" s="1038" t="s">
        <v>2548</v>
      </c>
      <c r="C205" s="876"/>
      <c r="D205" s="824" t="s">
        <v>120</v>
      </c>
      <c r="E205" s="823">
        <v>45</v>
      </c>
      <c r="F205" s="829"/>
      <c r="G205" s="821">
        <f>F205*E205</f>
        <v>0</v>
      </c>
    </row>
    <row r="206" spans="1:7">
      <c r="A206" s="827"/>
      <c r="B206" s="1038" t="s">
        <v>2547</v>
      </c>
      <c r="C206" s="876"/>
      <c r="D206" s="824" t="s">
        <v>120</v>
      </c>
      <c r="E206" s="823">
        <v>8</v>
      </c>
      <c r="F206" s="829"/>
      <c r="G206" s="821">
        <f>F206*E206</f>
        <v>0</v>
      </c>
    </row>
    <row r="207" spans="1:7">
      <c r="A207" s="827"/>
      <c r="B207" s="1038"/>
      <c r="C207" s="876"/>
      <c r="D207" s="824"/>
      <c r="E207" s="823"/>
      <c r="F207" s="829"/>
      <c r="G207" s="821"/>
    </row>
    <row r="208" spans="1:7">
      <c r="A208" s="827">
        <f>COUNT($A$1:A207)+1</f>
        <v>53</v>
      </c>
      <c r="B208" s="1037" t="s">
        <v>2546</v>
      </c>
      <c r="C208" s="876"/>
      <c r="D208" s="824" t="s">
        <v>145</v>
      </c>
      <c r="E208" s="823">
        <v>56</v>
      </c>
      <c r="F208" s="829"/>
      <c r="G208" s="821">
        <f>F208*E208</f>
        <v>0</v>
      </c>
    </row>
    <row r="209" spans="1:7" ht="38.25">
      <c r="A209" s="827"/>
      <c r="B209" s="1036" t="s">
        <v>2542</v>
      </c>
      <c r="C209" s="876"/>
      <c r="D209" s="824"/>
      <c r="E209" s="823"/>
      <c r="F209" s="829"/>
      <c r="G209" s="821"/>
    </row>
    <row r="210" spans="1:7" ht="25.5">
      <c r="A210" s="827"/>
      <c r="B210" s="1036" t="s">
        <v>2545</v>
      </c>
      <c r="C210" s="876"/>
      <c r="D210" s="824"/>
      <c r="E210" s="823"/>
      <c r="F210" s="829"/>
      <c r="G210" s="821"/>
    </row>
    <row r="211" spans="1:7">
      <c r="A211" s="827"/>
      <c r="B211" s="1035" t="s">
        <v>2544</v>
      </c>
      <c r="C211" s="876"/>
      <c r="D211" s="824"/>
      <c r="E211" s="823"/>
      <c r="F211" s="829"/>
      <c r="G211" s="821"/>
    </row>
    <row r="212" spans="1:7">
      <c r="A212" s="827"/>
      <c r="B212" s="1035"/>
      <c r="C212" s="876"/>
      <c r="D212" s="824"/>
      <c r="E212" s="823"/>
      <c r="F212" s="829"/>
      <c r="G212" s="821"/>
    </row>
    <row r="213" spans="1:7">
      <c r="A213" s="827">
        <f>COUNT($A$1:A212)+1</f>
        <v>54</v>
      </c>
      <c r="B213" s="1037" t="s">
        <v>2543</v>
      </c>
      <c r="C213" s="876"/>
      <c r="D213" s="824" t="s">
        <v>145</v>
      </c>
      <c r="E213" s="823">
        <v>102</v>
      </c>
      <c r="F213" s="829"/>
      <c r="G213" s="821">
        <f>F213*E213</f>
        <v>0</v>
      </c>
    </row>
    <row r="214" spans="1:7" ht="38.25">
      <c r="A214" s="827"/>
      <c r="B214" s="1036" t="s">
        <v>2542</v>
      </c>
      <c r="C214" s="876"/>
      <c r="D214" s="824"/>
      <c r="E214" s="823"/>
      <c r="F214" s="829"/>
      <c r="G214" s="821"/>
    </row>
    <row r="215" spans="1:7" ht="51">
      <c r="A215" s="827"/>
      <c r="B215" s="1036" t="s">
        <v>2541</v>
      </c>
      <c r="C215" s="876"/>
      <c r="D215" s="824"/>
      <c r="E215" s="823"/>
      <c r="F215" s="829"/>
      <c r="G215" s="821"/>
    </row>
    <row r="216" spans="1:7">
      <c r="A216" s="827"/>
      <c r="B216" s="1035" t="s">
        <v>2540</v>
      </c>
      <c r="C216" s="876"/>
      <c r="D216" s="824"/>
      <c r="E216" s="823"/>
      <c r="F216" s="829"/>
      <c r="G216" s="821"/>
    </row>
    <row r="217" spans="1:7">
      <c r="A217" s="827"/>
      <c r="B217" s="1035"/>
      <c r="C217" s="876"/>
      <c r="D217" s="824"/>
      <c r="E217" s="823"/>
      <c r="F217" s="829"/>
      <c r="G217" s="821"/>
    </row>
    <row r="218" spans="1:7" ht="25.5">
      <c r="A218" s="827">
        <f>COUNT($A$1:A216)+1</f>
        <v>55</v>
      </c>
      <c r="B218" s="1034" t="s">
        <v>2539</v>
      </c>
      <c r="C218" s="825"/>
      <c r="D218" s="824"/>
      <c r="E218" s="823"/>
      <c r="F218" s="822"/>
      <c r="G218" s="821"/>
    </row>
    <row r="219" spans="1:7">
      <c r="A219" s="878"/>
      <c r="B219" s="1033" t="s">
        <v>2535</v>
      </c>
      <c r="C219" s="825"/>
      <c r="D219" s="824" t="s">
        <v>145</v>
      </c>
      <c r="E219" s="823">
        <v>2</v>
      </c>
      <c r="F219" s="822"/>
      <c r="G219" s="821">
        <f>F219*E219</f>
        <v>0</v>
      </c>
    </row>
    <row r="220" spans="1:7" ht="38.25">
      <c r="A220" s="878"/>
      <c r="B220" s="1032" t="s">
        <v>2538</v>
      </c>
      <c r="C220" s="825"/>
      <c r="D220" s="824" t="s">
        <v>145</v>
      </c>
      <c r="E220" s="823">
        <v>1</v>
      </c>
      <c r="F220" s="822"/>
      <c r="G220" s="821">
        <f>F220*E220</f>
        <v>0</v>
      </c>
    </row>
    <row r="221" spans="1:7">
      <c r="A221" s="878"/>
      <c r="B221" s="1032" t="s">
        <v>2537</v>
      </c>
      <c r="C221" s="825"/>
      <c r="D221" s="824" t="s">
        <v>145</v>
      </c>
      <c r="E221" s="823">
        <v>1</v>
      </c>
      <c r="F221" s="822"/>
      <c r="G221" s="821">
        <f>F221*E221</f>
        <v>0</v>
      </c>
    </row>
    <row r="222" spans="1:7">
      <c r="A222" s="878"/>
      <c r="B222" s="1032" t="s">
        <v>2534</v>
      </c>
      <c r="C222" s="825"/>
      <c r="D222" s="824" t="s">
        <v>145</v>
      </c>
      <c r="E222" s="823">
        <v>2</v>
      </c>
      <c r="F222" s="822"/>
      <c r="G222" s="821">
        <f>F222*E222</f>
        <v>0</v>
      </c>
    </row>
    <row r="223" spans="1:7">
      <c r="A223" s="878"/>
      <c r="B223" s="1028" t="s">
        <v>2533</v>
      </c>
      <c r="C223" s="825"/>
      <c r="D223" s="824" t="s">
        <v>145</v>
      </c>
      <c r="E223" s="823">
        <v>1</v>
      </c>
      <c r="F223" s="822"/>
      <c r="G223" s="821">
        <f>F223*E223</f>
        <v>0</v>
      </c>
    </row>
    <row r="224" spans="1:7">
      <c r="A224" s="878"/>
      <c r="B224" s="1028"/>
      <c r="C224" s="825"/>
      <c r="D224" s="824"/>
      <c r="E224" s="823"/>
      <c r="F224" s="822"/>
      <c r="G224" s="821"/>
    </row>
    <row r="225" spans="1:7" ht="25.5">
      <c r="A225" s="827">
        <f>COUNT($A$1:A223)+1</f>
        <v>56</v>
      </c>
      <c r="B225" s="1034" t="s">
        <v>2536</v>
      </c>
      <c r="C225" s="825"/>
      <c r="D225" s="824"/>
      <c r="E225" s="823"/>
      <c r="F225" s="822"/>
      <c r="G225" s="821"/>
    </row>
    <row r="226" spans="1:7">
      <c r="A226" s="878"/>
      <c r="B226" s="1033" t="s">
        <v>2535</v>
      </c>
      <c r="C226" s="825"/>
      <c r="D226" s="824" t="s">
        <v>145</v>
      </c>
      <c r="E226" s="823">
        <v>2</v>
      </c>
      <c r="F226" s="822"/>
      <c r="G226" s="821">
        <f>F226*E226</f>
        <v>0</v>
      </c>
    </row>
    <row r="227" spans="1:7">
      <c r="A227" s="878"/>
      <c r="B227" s="1032" t="s">
        <v>2534</v>
      </c>
      <c r="C227" s="825"/>
      <c r="D227" s="824" t="s">
        <v>145</v>
      </c>
      <c r="E227" s="823">
        <v>2</v>
      </c>
      <c r="F227" s="822"/>
      <c r="G227" s="821">
        <f>F227*E227</f>
        <v>0</v>
      </c>
    </row>
    <row r="228" spans="1:7">
      <c r="A228" s="878"/>
      <c r="B228" s="1028" t="s">
        <v>2533</v>
      </c>
      <c r="C228" s="825"/>
      <c r="D228" s="824" t="s">
        <v>145</v>
      </c>
      <c r="E228" s="823">
        <v>1</v>
      </c>
      <c r="F228" s="822"/>
      <c r="G228" s="821">
        <f>F228*E228</f>
        <v>0</v>
      </c>
    </row>
    <row r="229" spans="1:7">
      <c r="A229" s="878"/>
      <c r="B229" s="1028"/>
      <c r="C229" s="825"/>
      <c r="D229" s="824"/>
      <c r="E229" s="823"/>
      <c r="F229" s="822"/>
      <c r="G229" s="821"/>
    </row>
    <row r="230" spans="1:7" ht="25.5">
      <c r="A230" s="827">
        <f>COUNT($A$1:A228)+1</f>
        <v>57</v>
      </c>
      <c r="B230" s="1034" t="s">
        <v>2539</v>
      </c>
      <c r="C230" s="825"/>
      <c r="D230" s="824"/>
      <c r="E230" s="823"/>
      <c r="F230" s="822"/>
      <c r="G230" s="821"/>
    </row>
    <row r="231" spans="1:7">
      <c r="A231" s="878"/>
      <c r="B231" s="1033" t="s">
        <v>2535</v>
      </c>
      <c r="C231" s="825"/>
      <c r="D231" s="824" t="s">
        <v>145</v>
      </c>
      <c r="E231" s="823">
        <v>2</v>
      </c>
      <c r="F231" s="822"/>
      <c r="G231" s="821">
        <f>F231*E231</f>
        <v>0</v>
      </c>
    </row>
    <row r="232" spans="1:7" ht="38.25">
      <c r="A232" s="878"/>
      <c r="B232" s="1032" t="s">
        <v>2538</v>
      </c>
      <c r="C232" s="825"/>
      <c r="D232" s="824" t="s">
        <v>145</v>
      </c>
      <c r="E232" s="823">
        <v>1</v>
      </c>
      <c r="F232" s="822"/>
      <c r="G232" s="821">
        <f>F232*E232</f>
        <v>0</v>
      </c>
    </row>
    <row r="233" spans="1:7">
      <c r="A233" s="878"/>
      <c r="B233" s="1032" t="s">
        <v>2537</v>
      </c>
      <c r="C233" s="825"/>
      <c r="D233" s="824" t="s">
        <v>145</v>
      </c>
      <c r="E233" s="823">
        <v>1</v>
      </c>
      <c r="F233" s="822"/>
      <c r="G233" s="821">
        <f>F233*E233</f>
        <v>0</v>
      </c>
    </row>
    <row r="234" spans="1:7">
      <c r="A234" s="878"/>
      <c r="B234" s="1032" t="s">
        <v>2534</v>
      </c>
      <c r="C234" s="825"/>
      <c r="D234" s="824" t="s">
        <v>145</v>
      </c>
      <c r="E234" s="823">
        <v>2</v>
      </c>
      <c r="F234" s="822"/>
      <c r="G234" s="821">
        <f>F234*E234</f>
        <v>0</v>
      </c>
    </row>
    <row r="235" spans="1:7">
      <c r="A235" s="878"/>
      <c r="B235" s="1028" t="s">
        <v>2533</v>
      </c>
      <c r="C235" s="825"/>
      <c r="D235" s="824" t="s">
        <v>145</v>
      </c>
      <c r="E235" s="823">
        <v>1</v>
      </c>
      <c r="F235" s="822"/>
      <c r="G235" s="821">
        <f>F235*E235</f>
        <v>0</v>
      </c>
    </row>
    <row r="236" spans="1:7">
      <c r="A236" s="878"/>
      <c r="B236" s="1028"/>
      <c r="C236" s="825"/>
      <c r="D236" s="824"/>
      <c r="E236" s="823"/>
      <c r="F236" s="822"/>
      <c r="G236" s="821"/>
    </row>
    <row r="237" spans="1:7" ht="25.5">
      <c r="A237" s="827">
        <f>COUNT($A$1:A235)+1</f>
        <v>58</v>
      </c>
      <c r="B237" s="1034" t="s">
        <v>2536</v>
      </c>
      <c r="C237" s="825"/>
      <c r="D237" s="824"/>
      <c r="E237" s="823"/>
      <c r="F237" s="822"/>
      <c r="G237" s="821"/>
    </row>
    <row r="238" spans="1:7">
      <c r="A238" s="878"/>
      <c r="B238" s="1033" t="s">
        <v>2535</v>
      </c>
      <c r="C238" s="825"/>
      <c r="D238" s="824" t="s">
        <v>145</v>
      </c>
      <c r="E238" s="823">
        <v>2</v>
      </c>
      <c r="F238" s="822"/>
      <c r="G238" s="821">
        <f>F238*E238</f>
        <v>0</v>
      </c>
    </row>
    <row r="239" spans="1:7">
      <c r="A239" s="878"/>
      <c r="B239" s="1032" t="s">
        <v>2534</v>
      </c>
      <c r="C239" s="825"/>
      <c r="D239" s="824" t="s">
        <v>145</v>
      </c>
      <c r="E239" s="823">
        <v>2</v>
      </c>
      <c r="F239" s="822"/>
      <c r="G239" s="821">
        <f>F239*E239</f>
        <v>0</v>
      </c>
    </row>
    <row r="240" spans="1:7">
      <c r="A240" s="878"/>
      <c r="B240" s="1028" t="s">
        <v>2533</v>
      </c>
      <c r="C240" s="825"/>
      <c r="D240" s="824" t="s">
        <v>145</v>
      </c>
      <c r="E240" s="823">
        <v>1</v>
      </c>
      <c r="F240" s="822"/>
      <c r="G240" s="821">
        <f>F240*E240</f>
        <v>0</v>
      </c>
    </row>
    <row r="241" spans="1:7">
      <c r="A241" s="878"/>
      <c r="B241" s="1028"/>
      <c r="C241" s="825"/>
      <c r="D241" s="824"/>
      <c r="E241" s="823"/>
      <c r="F241" s="822"/>
      <c r="G241" s="821"/>
    </row>
    <row r="242" spans="1:7">
      <c r="A242" s="827">
        <f>COUNT($A$1:A240)+1</f>
        <v>59</v>
      </c>
      <c r="B242" s="1030" t="s">
        <v>2532</v>
      </c>
      <c r="C242" s="825"/>
      <c r="D242" s="824" t="s">
        <v>145</v>
      </c>
      <c r="E242" s="823">
        <v>1</v>
      </c>
      <c r="F242" s="822"/>
      <c r="G242" s="821">
        <f>F242*E242</f>
        <v>0</v>
      </c>
    </row>
    <row r="243" spans="1:7">
      <c r="A243" s="878"/>
      <c r="B243" s="1031" t="s">
        <v>2531</v>
      </c>
      <c r="C243" s="825"/>
      <c r="D243" s="824"/>
      <c r="E243" s="823"/>
      <c r="F243" s="822"/>
      <c r="G243" s="821"/>
    </row>
    <row r="244" spans="1:7">
      <c r="A244" s="878"/>
      <c r="B244" s="1031" t="s">
        <v>2530</v>
      </c>
      <c r="C244" s="825"/>
      <c r="D244" s="824"/>
      <c r="E244" s="823"/>
      <c r="F244" s="822"/>
      <c r="G244" s="821"/>
    </row>
    <row r="245" spans="1:7">
      <c r="A245" s="878"/>
      <c r="B245" s="1031" t="s">
        <v>2529</v>
      </c>
      <c r="C245" s="825"/>
      <c r="D245" s="824"/>
      <c r="E245" s="823"/>
      <c r="F245" s="822"/>
      <c r="G245" s="821"/>
    </row>
    <row r="246" spans="1:7">
      <c r="A246" s="878"/>
      <c r="B246" s="1031" t="s">
        <v>2528</v>
      </c>
      <c r="C246" s="825"/>
      <c r="D246" s="824"/>
      <c r="E246" s="823"/>
      <c r="F246" s="822"/>
      <c r="G246" s="821"/>
    </row>
    <row r="247" spans="1:7">
      <c r="A247" s="878"/>
      <c r="B247" s="1031" t="s">
        <v>1970</v>
      </c>
      <c r="C247" s="825"/>
      <c r="D247" s="824"/>
      <c r="E247" s="823"/>
      <c r="F247" s="822"/>
      <c r="G247" s="821"/>
    </row>
    <row r="248" spans="1:7">
      <c r="A248" s="878"/>
      <c r="B248" s="1031"/>
      <c r="C248" s="825"/>
      <c r="D248" s="824"/>
      <c r="E248" s="823"/>
      <c r="F248" s="822"/>
      <c r="G248" s="821"/>
    </row>
    <row r="249" spans="1:7">
      <c r="A249" s="827">
        <f>COUNT($A$1:A247)+1</f>
        <v>60</v>
      </c>
      <c r="B249" s="1030" t="s">
        <v>2527</v>
      </c>
      <c r="C249" s="825"/>
      <c r="D249" s="824" t="s">
        <v>145</v>
      </c>
      <c r="E249" s="823">
        <v>1</v>
      </c>
      <c r="F249" s="822"/>
      <c r="G249" s="821">
        <f>F249*E249</f>
        <v>0</v>
      </c>
    </row>
    <row r="250" spans="1:7">
      <c r="A250" s="878"/>
      <c r="B250" s="1029" t="s">
        <v>2525</v>
      </c>
      <c r="C250" s="825"/>
      <c r="D250" s="824"/>
      <c r="E250" s="823"/>
      <c r="F250" s="822"/>
      <c r="G250" s="821"/>
    </row>
    <row r="251" spans="1:7">
      <c r="A251" s="878"/>
      <c r="B251" s="1031" t="s">
        <v>2524</v>
      </c>
      <c r="C251" s="825"/>
      <c r="D251" s="824"/>
      <c r="E251" s="823"/>
      <c r="F251" s="822"/>
      <c r="G251" s="821"/>
    </row>
    <row r="252" spans="1:7">
      <c r="A252" s="878"/>
      <c r="B252" s="1031"/>
      <c r="C252" s="825"/>
      <c r="D252" s="824"/>
      <c r="E252" s="823"/>
      <c r="F252" s="822"/>
      <c r="G252" s="821"/>
    </row>
    <row r="253" spans="1:7" ht="13.5" customHeight="1">
      <c r="A253" s="827">
        <f>COUNT($A$1:A251)+1</f>
        <v>61</v>
      </c>
      <c r="B253" s="1030" t="s">
        <v>2526</v>
      </c>
      <c r="C253" s="825"/>
      <c r="D253" s="824" t="s">
        <v>145</v>
      </c>
      <c r="E253" s="823">
        <v>1</v>
      </c>
      <c r="F253" s="822"/>
      <c r="G253" s="821">
        <f>F253*E253</f>
        <v>0</v>
      </c>
    </row>
    <row r="254" spans="1:7">
      <c r="A254" s="878"/>
      <c r="B254" s="1029" t="s">
        <v>2525</v>
      </c>
      <c r="C254" s="825"/>
      <c r="D254" s="824"/>
      <c r="E254" s="823"/>
      <c r="F254" s="822"/>
      <c r="G254" s="821"/>
    </row>
    <row r="255" spans="1:7">
      <c r="A255" s="878"/>
      <c r="B255" s="1031" t="s">
        <v>2524</v>
      </c>
      <c r="C255" s="825"/>
      <c r="D255" s="824"/>
      <c r="E255" s="823"/>
      <c r="F255" s="822"/>
      <c r="G255" s="821"/>
    </row>
    <row r="256" spans="1:7">
      <c r="A256" s="878"/>
      <c r="B256" s="1031"/>
      <c r="C256" s="825"/>
      <c r="D256" s="824"/>
      <c r="E256" s="823"/>
      <c r="F256" s="822"/>
      <c r="G256" s="821"/>
    </row>
    <row r="257" spans="1:7" ht="25.5">
      <c r="A257" s="827">
        <f>COUNT($A$1:A255)+1</f>
        <v>62</v>
      </c>
      <c r="B257" s="1030" t="s">
        <v>2523</v>
      </c>
      <c r="C257" s="825"/>
      <c r="D257" s="824" t="s">
        <v>145</v>
      </c>
      <c r="E257" s="823">
        <v>1</v>
      </c>
      <c r="F257" s="822"/>
      <c r="G257" s="821">
        <f>F257*E257</f>
        <v>0</v>
      </c>
    </row>
    <row r="258" spans="1:7" ht="51">
      <c r="A258" s="878"/>
      <c r="B258" s="1029" t="s">
        <v>2521</v>
      </c>
      <c r="C258" s="825"/>
      <c r="D258" s="824"/>
      <c r="E258" s="823"/>
      <c r="F258" s="822"/>
      <c r="G258" s="821"/>
    </row>
    <row r="259" spans="1:7">
      <c r="A259" s="878"/>
      <c r="B259" s="1031"/>
      <c r="C259" s="825"/>
      <c r="D259" s="824"/>
      <c r="E259" s="823"/>
      <c r="F259" s="822"/>
      <c r="G259" s="821"/>
    </row>
    <row r="260" spans="1:7" ht="25.5">
      <c r="A260" s="827">
        <f>COUNT($A$1:A258)+1</f>
        <v>63</v>
      </c>
      <c r="B260" s="1030" t="s">
        <v>2522</v>
      </c>
      <c r="C260" s="825"/>
      <c r="D260" s="824" t="s">
        <v>145</v>
      </c>
      <c r="E260" s="823">
        <v>1</v>
      </c>
      <c r="F260" s="822"/>
      <c r="G260" s="821">
        <f>F260*E260</f>
        <v>0</v>
      </c>
    </row>
    <row r="261" spans="1:7" ht="51">
      <c r="A261" s="878"/>
      <c r="B261" s="1029" t="s">
        <v>2521</v>
      </c>
      <c r="C261" s="825"/>
      <c r="D261" s="824"/>
      <c r="E261" s="823"/>
      <c r="F261" s="822"/>
      <c r="G261" s="821"/>
    </row>
    <row r="262" spans="1:7">
      <c r="A262" s="878"/>
      <c r="B262" s="1028"/>
      <c r="C262" s="825"/>
      <c r="D262" s="824"/>
      <c r="E262" s="823"/>
      <c r="F262" s="822"/>
      <c r="G262" s="821"/>
    </row>
    <row r="263" spans="1:7" ht="38.25">
      <c r="A263" s="827">
        <f>COUNT($A$1:A262)+1</f>
        <v>64</v>
      </c>
      <c r="B263" s="1027" t="s">
        <v>2520</v>
      </c>
      <c r="C263" s="825"/>
      <c r="D263" s="824" t="s">
        <v>120</v>
      </c>
      <c r="E263" s="823">
        <v>2</v>
      </c>
      <c r="F263" s="822"/>
      <c r="G263" s="821">
        <f>F263*E263</f>
        <v>0</v>
      </c>
    </row>
    <row r="264" spans="1:7">
      <c r="A264" s="827"/>
      <c r="B264" s="826"/>
      <c r="C264" s="825"/>
      <c r="D264" s="824"/>
      <c r="E264" s="823"/>
      <c r="F264" s="822"/>
      <c r="G264" s="821"/>
    </row>
    <row r="265" spans="1:7" ht="38.25">
      <c r="A265" s="827">
        <f>COUNT($A$1:A264)+1</f>
        <v>65</v>
      </c>
      <c r="B265" s="1027" t="s">
        <v>2519</v>
      </c>
      <c r="C265" s="825"/>
      <c r="D265" s="824" t="s">
        <v>240</v>
      </c>
      <c r="E265" s="823">
        <v>500</v>
      </c>
      <c r="F265" s="822"/>
      <c r="G265" s="821">
        <f>F265*E265</f>
        <v>0</v>
      </c>
    </row>
    <row r="266" spans="1:7">
      <c r="A266" s="827"/>
      <c r="B266" s="826"/>
      <c r="C266" s="825"/>
      <c r="D266" s="824"/>
      <c r="E266" s="823"/>
      <c r="F266" s="822"/>
      <c r="G266" s="821"/>
    </row>
    <row r="267" spans="1:7" ht="38.25">
      <c r="A267" s="827">
        <f>COUNT($A$1:A266)+1</f>
        <v>66</v>
      </c>
      <c r="B267" s="994" t="s">
        <v>2518</v>
      </c>
      <c r="C267" s="825"/>
      <c r="D267" s="824" t="s">
        <v>120</v>
      </c>
      <c r="E267" s="823">
        <v>1</v>
      </c>
      <c r="F267" s="822"/>
      <c r="G267" s="821">
        <f>F267*E267</f>
        <v>0</v>
      </c>
    </row>
    <row r="268" spans="1:7">
      <c r="A268" s="827"/>
      <c r="B268" s="994"/>
      <c r="C268" s="825"/>
      <c r="D268" s="824"/>
      <c r="E268" s="823"/>
      <c r="F268" s="822"/>
      <c r="G268" s="821"/>
    </row>
    <row r="269" spans="1:7" ht="25.5">
      <c r="A269" s="827">
        <f>COUNT($A$1:A267)+1</f>
        <v>67</v>
      </c>
      <c r="B269" s="906" t="s">
        <v>2012</v>
      </c>
      <c r="C269" s="825"/>
      <c r="D269" s="824" t="s">
        <v>120</v>
      </c>
      <c r="E269" s="823">
        <v>1</v>
      </c>
      <c r="F269" s="822"/>
      <c r="G269" s="821">
        <f>F269*E269</f>
        <v>0</v>
      </c>
    </row>
    <row r="270" spans="1:7" ht="102">
      <c r="A270" s="827"/>
      <c r="B270" s="866" t="s">
        <v>2410</v>
      </c>
      <c r="C270" s="825"/>
      <c r="D270" s="824"/>
      <c r="E270" s="823"/>
      <c r="F270" s="822"/>
      <c r="G270" s="821"/>
    </row>
    <row r="271" spans="1:7">
      <c r="A271" s="827"/>
      <c r="B271" s="866"/>
      <c r="C271" s="825"/>
      <c r="D271" s="824"/>
      <c r="E271" s="823"/>
      <c r="F271" s="822"/>
      <c r="G271" s="821"/>
    </row>
    <row r="272" spans="1:7" ht="25.5">
      <c r="A272" s="827">
        <f>COUNT($A$1:A267)+1</f>
        <v>67</v>
      </c>
      <c r="B272" s="866" t="s">
        <v>2409</v>
      </c>
      <c r="C272" s="825"/>
      <c r="D272" s="824" t="s">
        <v>120</v>
      </c>
      <c r="E272" s="823">
        <v>1</v>
      </c>
      <c r="F272" s="822"/>
      <c r="G272" s="821">
        <f>F272*E272</f>
        <v>0</v>
      </c>
    </row>
    <row r="273" spans="1:7">
      <c r="A273" s="827"/>
      <c r="B273" s="866"/>
      <c r="C273" s="825"/>
      <c r="D273" s="824"/>
      <c r="E273" s="823"/>
      <c r="F273" s="822"/>
      <c r="G273" s="821"/>
    </row>
    <row r="274" spans="1:7" ht="38.25">
      <c r="A274" s="827">
        <f>COUNT($A$1:A273)+1</f>
        <v>69</v>
      </c>
      <c r="B274" s="1008" t="s">
        <v>2517</v>
      </c>
      <c r="C274" s="825"/>
      <c r="D274" s="824" t="s">
        <v>120</v>
      </c>
      <c r="E274" s="823">
        <v>1</v>
      </c>
      <c r="F274" s="822"/>
      <c r="G274" s="821">
        <f>F274*E274</f>
        <v>0</v>
      </c>
    </row>
    <row r="275" spans="1:7">
      <c r="A275" s="878"/>
      <c r="B275" s="1007"/>
      <c r="C275" s="825"/>
      <c r="D275" s="824"/>
      <c r="E275" s="823"/>
      <c r="F275" s="822"/>
      <c r="G275" s="821"/>
    </row>
    <row r="276" spans="1:7" ht="25.5">
      <c r="A276" s="827">
        <f>COUNT($A$1:A275)+1</f>
        <v>70</v>
      </c>
      <c r="B276" s="1006" t="s">
        <v>2406</v>
      </c>
      <c r="C276" s="825"/>
      <c r="D276" s="824" t="s">
        <v>120</v>
      </c>
      <c r="E276" s="823">
        <v>1</v>
      </c>
      <c r="F276" s="822"/>
      <c r="G276" s="821">
        <f>F276*E276</f>
        <v>0</v>
      </c>
    </row>
    <row r="277" spans="1:7">
      <c r="A277" s="827"/>
      <c r="B277" s="826"/>
      <c r="C277" s="825"/>
      <c r="D277" s="824"/>
      <c r="E277" s="823"/>
      <c r="F277" s="822"/>
      <c r="G277" s="821"/>
    </row>
    <row r="278" spans="1:7">
      <c r="A278" s="827"/>
      <c r="B278" s="826"/>
      <c r="C278" s="825"/>
      <c r="D278" s="824"/>
      <c r="E278" s="823"/>
      <c r="F278" s="822"/>
      <c r="G278" s="821"/>
    </row>
    <row r="279" spans="1:7">
      <c r="A279" s="1005"/>
      <c r="B279" s="819" t="s">
        <v>2516</v>
      </c>
      <c r="C279" s="819"/>
      <c r="D279" s="819"/>
      <c r="E279" s="819"/>
      <c r="F279" s="818"/>
      <c r="G279" s="817">
        <f>SUM(G122:G278)</f>
        <v>0</v>
      </c>
    </row>
    <row r="281" spans="1:7" ht="13.5" thickBot="1"/>
    <row r="282" spans="1:7" ht="13.5" thickBot="1">
      <c r="A282" s="1004" t="s">
        <v>2515</v>
      </c>
      <c r="B282" s="1003" t="s">
        <v>2514</v>
      </c>
      <c r="C282" s="1003"/>
      <c r="D282" s="1002"/>
      <c r="E282" s="1002"/>
      <c r="F282" s="1001"/>
      <c r="G282" s="1000"/>
    </row>
    <row r="283" spans="1:7">
      <c r="A283" s="827"/>
      <c r="B283" s="826"/>
      <c r="C283" s="825"/>
      <c r="D283" s="824"/>
      <c r="E283" s="823"/>
      <c r="F283" s="822"/>
      <c r="G283" s="821"/>
    </row>
    <row r="284" spans="1:7">
      <c r="A284" s="827">
        <f>COUNT($A$1:A283)+1</f>
        <v>71</v>
      </c>
      <c r="B284" s="853" t="s">
        <v>2513</v>
      </c>
      <c r="C284" s="825"/>
      <c r="D284" s="824" t="s">
        <v>145</v>
      </c>
      <c r="E284" s="823">
        <v>1</v>
      </c>
      <c r="F284" s="822"/>
      <c r="G284" s="821">
        <f>F284*E284</f>
        <v>0</v>
      </c>
    </row>
    <row r="285" spans="1:7" ht="25.5">
      <c r="A285" s="827"/>
      <c r="B285" s="826" t="s">
        <v>2512</v>
      </c>
      <c r="C285" s="825"/>
      <c r="D285" s="824"/>
      <c r="E285" s="823"/>
      <c r="F285" s="822"/>
      <c r="G285" s="821"/>
    </row>
    <row r="286" spans="1:7" ht="51">
      <c r="A286" s="827"/>
      <c r="B286" s="826" t="s">
        <v>2511</v>
      </c>
      <c r="C286" s="825"/>
      <c r="D286" s="824"/>
      <c r="E286" s="823"/>
      <c r="F286" s="822"/>
      <c r="G286" s="821"/>
    </row>
    <row r="287" spans="1:7" ht="63.75">
      <c r="A287" s="827"/>
      <c r="B287" s="826" t="s">
        <v>2510</v>
      </c>
      <c r="C287" s="825"/>
      <c r="D287" s="824"/>
      <c r="E287" s="823"/>
      <c r="F287" s="822"/>
      <c r="G287" s="821"/>
    </row>
    <row r="288" spans="1:7" ht="38.25">
      <c r="A288" s="827"/>
      <c r="B288" s="826" t="s">
        <v>2509</v>
      </c>
      <c r="C288" s="825"/>
      <c r="D288" s="824"/>
      <c r="E288" s="823"/>
      <c r="F288" s="822"/>
      <c r="G288" s="821"/>
    </row>
    <row r="289" spans="1:7" ht="76.5">
      <c r="A289" s="827"/>
      <c r="B289" s="826" t="s">
        <v>2508</v>
      </c>
      <c r="C289" s="825"/>
      <c r="D289" s="824"/>
      <c r="E289" s="823"/>
      <c r="F289" s="822"/>
      <c r="G289" s="821"/>
    </row>
    <row r="290" spans="1:7" ht="153">
      <c r="A290" s="827"/>
      <c r="B290" s="826" t="s">
        <v>2507</v>
      </c>
      <c r="C290" s="825"/>
      <c r="D290" s="824"/>
      <c r="E290" s="823"/>
      <c r="F290" s="822"/>
      <c r="G290" s="821"/>
    </row>
    <row r="291" spans="1:7" ht="165.75">
      <c r="A291" s="827"/>
      <c r="B291" s="826" t="s">
        <v>2506</v>
      </c>
      <c r="C291" s="825"/>
      <c r="D291" s="824"/>
      <c r="E291" s="823"/>
      <c r="F291" s="822"/>
      <c r="G291" s="821"/>
    </row>
    <row r="292" spans="1:7" ht="25.5">
      <c r="A292" s="827"/>
      <c r="B292" s="826" t="s">
        <v>2505</v>
      </c>
      <c r="C292" s="825"/>
      <c r="D292" s="824"/>
      <c r="E292" s="823"/>
      <c r="F292" s="822"/>
      <c r="G292" s="821"/>
    </row>
    <row r="293" spans="1:7" ht="140.25">
      <c r="A293" s="827"/>
      <c r="B293" s="826" t="s">
        <v>2504</v>
      </c>
      <c r="C293" s="825"/>
      <c r="D293" s="824"/>
      <c r="E293" s="823"/>
      <c r="F293" s="822"/>
      <c r="G293" s="821"/>
    </row>
    <row r="294" spans="1:7" ht="38.25">
      <c r="A294" s="827"/>
      <c r="B294" s="826" t="s">
        <v>2503</v>
      </c>
      <c r="C294" s="825"/>
      <c r="D294" s="824"/>
      <c r="E294" s="823"/>
      <c r="F294" s="822"/>
      <c r="G294" s="821"/>
    </row>
    <row r="295" spans="1:7">
      <c r="A295" s="827"/>
      <c r="B295" s="826" t="s">
        <v>2502</v>
      </c>
      <c r="C295" s="825"/>
      <c r="D295" s="824"/>
      <c r="E295" s="823"/>
      <c r="F295" s="822"/>
      <c r="G295" s="821"/>
    </row>
    <row r="296" spans="1:7">
      <c r="A296" s="827"/>
      <c r="B296" s="1024" t="s">
        <v>2501</v>
      </c>
      <c r="C296" s="825"/>
      <c r="D296" s="824"/>
      <c r="E296" s="823"/>
      <c r="F296" s="822"/>
      <c r="G296" s="821"/>
    </row>
    <row r="297" spans="1:7">
      <c r="A297" s="827"/>
      <c r="B297" s="1024" t="s">
        <v>2500</v>
      </c>
      <c r="C297" s="825"/>
      <c r="D297" s="824"/>
      <c r="E297" s="823"/>
      <c r="F297" s="822"/>
      <c r="G297" s="821"/>
    </row>
    <row r="298" spans="1:7" ht="25.5">
      <c r="A298" s="827"/>
      <c r="B298" s="1024" t="s">
        <v>2499</v>
      </c>
      <c r="C298" s="825"/>
      <c r="D298" s="824"/>
      <c r="E298" s="823"/>
      <c r="F298" s="822"/>
      <c r="G298" s="821"/>
    </row>
    <row r="299" spans="1:7">
      <c r="A299" s="827"/>
      <c r="B299" s="1024" t="s">
        <v>2498</v>
      </c>
      <c r="C299" s="825"/>
      <c r="D299" s="824"/>
      <c r="E299" s="823"/>
      <c r="F299" s="822"/>
      <c r="G299" s="821"/>
    </row>
    <row r="300" spans="1:7" ht="25.5">
      <c r="A300" s="827"/>
      <c r="B300" s="1024" t="s">
        <v>2497</v>
      </c>
      <c r="C300" s="825"/>
      <c r="D300" s="824"/>
      <c r="E300" s="823"/>
      <c r="F300" s="822"/>
      <c r="G300" s="821"/>
    </row>
    <row r="301" spans="1:7">
      <c r="A301" s="827"/>
      <c r="B301" s="1024" t="s">
        <v>2496</v>
      </c>
      <c r="C301" s="825"/>
      <c r="D301" s="824"/>
      <c r="E301" s="823"/>
      <c r="F301" s="822"/>
      <c r="G301" s="821"/>
    </row>
    <row r="302" spans="1:7">
      <c r="A302" s="827"/>
      <c r="B302" s="1024" t="s">
        <v>2495</v>
      </c>
      <c r="C302" s="825"/>
      <c r="D302" s="824"/>
      <c r="E302" s="823"/>
      <c r="F302" s="822"/>
      <c r="G302" s="821"/>
    </row>
    <row r="303" spans="1:7">
      <c r="A303" s="827"/>
      <c r="B303" s="1024" t="s">
        <v>2494</v>
      </c>
      <c r="C303" s="825"/>
      <c r="D303" s="824"/>
      <c r="E303" s="823"/>
      <c r="F303" s="822"/>
      <c r="G303" s="821"/>
    </row>
    <row r="304" spans="1:7" ht="25.5">
      <c r="A304" s="827"/>
      <c r="B304" s="1024" t="s">
        <v>2493</v>
      </c>
      <c r="C304" s="825"/>
      <c r="D304" s="824"/>
      <c r="E304" s="823"/>
      <c r="F304" s="822"/>
      <c r="G304" s="821"/>
    </row>
    <row r="305" spans="1:7">
      <c r="A305" s="827"/>
      <c r="B305" s="1024" t="s">
        <v>2492</v>
      </c>
      <c r="C305" s="825"/>
      <c r="D305" s="824"/>
      <c r="E305" s="823"/>
      <c r="F305" s="822"/>
      <c r="G305" s="821"/>
    </row>
    <row r="306" spans="1:7">
      <c r="A306" s="827"/>
      <c r="B306" s="1024" t="s">
        <v>2491</v>
      </c>
      <c r="C306" s="825"/>
      <c r="D306" s="824"/>
      <c r="E306" s="823"/>
      <c r="F306" s="822"/>
      <c r="G306" s="821"/>
    </row>
    <row r="307" spans="1:7">
      <c r="A307" s="827"/>
      <c r="B307" s="1024" t="s">
        <v>2490</v>
      </c>
      <c r="C307" s="825"/>
      <c r="D307" s="824"/>
      <c r="E307" s="823"/>
      <c r="F307" s="822"/>
      <c r="G307" s="821"/>
    </row>
    <row r="308" spans="1:7" ht="25.5">
      <c r="A308" s="827"/>
      <c r="B308" s="1024" t="s">
        <v>2489</v>
      </c>
      <c r="C308" s="825"/>
      <c r="D308" s="824"/>
      <c r="E308" s="823"/>
      <c r="F308" s="822"/>
      <c r="G308" s="821"/>
    </row>
    <row r="309" spans="1:7" ht="25.5">
      <c r="A309" s="827"/>
      <c r="B309" s="1024" t="s">
        <v>2488</v>
      </c>
      <c r="C309" s="825"/>
      <c r="D309" s="824"/>
      <c r="E309" s="823"/>
      <c r="F309" s="822"/>
      <c r="G309" s="821"/>
    </row>
    <row r="310" spans="1:7">
      <c r="A310" s="827"/>
      <c r="B310" s="1024" t="s">
        <v>2487</v>
      </c>
      <c r="C310" s="825"/>
      <c r="D310" s="824"/>
      <c r="E310" s="823"/>
      <c r="F310" s="822"/>
      <c r="G310" s="821"/>
    </row>
    <row r="311" spans="1:7" ht="25.5">
      <c r="A311" s="827"/>
      <c r="B311" s="1024" t="s">
        <v>2486</v>
      </c>
      <c r="C311" s="825"/>
      <c r="D311" s="824"/>
      <c r="E311" s="823"/>
      <c r="F311" s="822"/>
      <c r="G311" s="821"/>
    </row>
    <row r="312" spans="1:7">
      <c r="A312" s="827"/>
      <c r="B312" s="1025" t="s">
        <v>2485</v>
      </c>
      <c r="C312" s="825"/>
      <c r="D312" s="824"/>
      <c r="E312" s="823"/>
      <c r="F312" s="822"/>
      <c r="G312" s="821"/>
    </row>
    <row r="313" spans="1:7">
      <c r="A313" s="827"/>
      <c r="B313" s="1024" t="s">
        <v>2484</v>
      </c>
      <c r="C313" s="825"/>
      <c r="D313" s="824"/>
      <c r="E313" s="823"/>
      <c r="F313" s="822"/>
      <c r="G313" s="821"/>
    </row>
    <row r="314" spans="1:7">
      <c r="A314" s="827"/>
      <c r="B314" s="1024" t="s">
        <v>2483</v>
      </c>
      <c r="C314" s="825"/>
      <c r="D314" s="824"/>
      <c r="E314" s="823"/>
      <c r="F314" s="822"/>
      <c r="G314" s="821"/>
    </row>
    <row r="315" spans="1:7">
      <c r="A315" s="827"/>
      <c r="B315" s="1024" t="s">
        <v>2482</v>
      </c>
      <c r="C315" s="825"/>
      <c r="D315" s="824"/>
      <c r="E315" s="823"/>
      <c r="F315" s="822"/>
      <c r="G315" s="821"/>
    </row>
    <row r="316" spans="1:7">
      <c r="A316" s="827"/>
      <c r="B316" s="1024" t="s">
        <v>2481</v>
      </c>
      <c r="C316" s="825"/>
      <c r="D316" s="824"/>
      <c r="E316" s="823"/>
      <c r="F316" s="822"/>
      <c r="G316" s="821"/>
    </row>
    <row r="317" spans="1:7">
      <c r="A317" s="827"/>
      <c r="B317" s="1024" t="s">
        <v>2480</v>
      </c>
      <c r="C317" s="825"/>
      <c r="D317" s="824"/>
      <c r="E317" s="823"/>
      <c r="F317" s="822"/>
      <c r="G317" s="821"/>
    </row>
    <row r="318" spans="1:7">
      <c r="A318" s="827"/>
      <c r="B318" s="1024" t="s">
        <v>2479</v>
      </c>
      <c r="C318" s="825"/>
      <c r="D318" s="824"/>
      <c r="E318" s="823"/>
      <c r="F318" s="822"/>
      <c r="G318" s="821"/>
    </row>
    <row r="319" spans="1:7" ht="25.5">
      <c r="A319" s="827"/>
      <c r="B319" s="1024" t="s">
        <v>2478</v>
      </c>
      <c r="C319" s="825"/>
      <c r="D319" s="824"/>
      <c r="E319" s="823"/>
      <c r="F319" s="822"/>
      <c r="G319" s="821"/>
    </row>
    <row r="320" spans="1:7">
      <c r="A320" s="827"/>
      <c r="B320" s="1024" t="s">
        <v>2477</v>
      </c>
      <c r="C320" s="825"/>
      <c r="D320" s="824"/>
      <c r="E320" s="823"/>
      <c r="F320" s="822"/>
      <c r="G320" s="821"/>
    </row>
    <row r="321" spans="1:7">
      <c r="A321" s="827"/>
      <c r="B321" s="1024" t="s">
        <v>2476</v>
      </c>
      <c r="C321" s="825"/>
      <c r="D321" s="824"/>
      <c r="E321" s="823"/>
      <c r="F321" s="822"/>
      <c r="G321" s="821"/>
    </row>
    <row r="322" spans="1:7" ht="15" customHeight="1">
      <c r="A322" s="827"/>
      <c r="B322" s="1024" t="s">
        <v>2475</v>
      </c>
      <c r="C322" s="825"/>
      <c r="D322" s="824"/>
      <c r="E322" s="823"/>
      <c r="F322" s="822"/>
      <c r="G322" s="821"/>
    </row>
    <row r="323" spans="1:7">
      <c r="A323" s="827"/>
      <c r="B323" s="1024" t="s">
        <v>2474</v>
      </c>
      <c r="C323" s="825"/>
      <c r="D323" s="824"/>
      <c r="E323" s="823"/>
      <c r="F323" s="822"/>
      <c r="G323" s="821"/>
    </row>
    <row r="324" spans="1:7">
      <c r="A324" s="827"/>
      <c r="B324" s="1025" t="s">
        <v>2473</v>
      </c>
      <c r="C324" s="825"/>
      <c r="D324" s="824"/>
      <c r="E324" s="823"/>
      <c r="F324" s="822"/>
      <c r="G324" s="821"/>
    </row>
    <row r="325" spans="1:7">
      <c r="A325" s="827"/>
      <c r="B325" s="1026" t="s">
        <v>2472</v>
      </c>
      <c r="C325" s="825"/>
      <c r="D325" s="824"/>
      <c r="E325" s="823"/>
      <c r="F325" s="822"/>
      <c r="G325" s="821"/>
    </row>
    <row r="326" spans="1:7" ht="51">
      <c r="A326" s="827"/>
      <c r="B326" s="1026" t="s">
        <v>2471</v>
      </c>
      <c r="C326" s="825"/>
      <c r="D326" s="824"/>
      <c r="E326" s="823"/>
      <c r="F326" s="822"/>
      <c r="G326" s="821"/>
    </row>
    <row r="327" spans="1:7">
      <c r="A327" s="827"/>
      <c r="B327" s="1026" t="s">
        <v>2470</v>
      </c>
      <c r="C327" s="825"/>
      <c r="D327" s="824"/>
      <c r="E327" s="823"/>
      <c r="F327" s="822"/>
      <c r="G327" s="821"/>
    </row>
    <row r="328" spans="1:7" ht="114.75">
      <c r="A328" s="827"/>
      <c r="B328" s="1026" t="s">
        <v>2469</v>
      </c>
      <c r="C328" s="825"/>
      <c r="D328" s="824"/>
      <c r="E328" s="823"/>
      <c r="F328" s="822"/>
      <c r="G328" s="821"/>
    </row>
    <row r="329" spans="1:7">
      <c r="A329" s="827"/>
      <c r="B329" s="1026" t="s">
        <v>2468</v>
      </c>
      <c r="C329" s="825"/>
      <c r="D329" s="824"/>
      <c r="E329" s="823"/>
      <c r="F329" s="822"/>
      <c r="G329" s="821"/>
    </row>
    <row r="330" spans="1:7" ht="38.25">
      <c r="A330" s="827"/>
      <c r="B330" s="1026" t="s">
        <v>2467</v>
      </c>
      <c r="C330" s="825"/>
      <c r="D330" s="824"/>
      <c r="E330" s="823"/>
      <c r="F330" s="822"/>
      <c r="G330" s="821"/>
    </row>
    <row r="331" spans="1:7">
      <c r="A331" s="827"/>
      <c r="B331" s="1025" t="s">
        <v>2466</v>
      </c>
      <c r="C331" s="825"/>
      <c r="D331" s="824"/>
      <c r="E331" s="823"/>
      <c r="F331" s="822"/>
      <c r="G331" s="821"/>
    </row>
    <row r="332" spans="1:7">
      <c r="A332" s="827"/>
      <c r="B332" s="1024" t="s">
        <v>2465</v>
      </c>
      <c r="C332" s="825"/>
      <c r="D332" s="824"/>
      <c r="E332" s="823"/>
      <c r="F332" s="822"/>
      <c r="G332" s="821"/>
    </row>
    <row r="333" spans="1:7">
      <c r="A333" s="827"/>
      <c r="B333" s="1024" t="s">
        <v>2464</v>
      </c>
      <c r="C333" s="825"/>
      <c r="D333" s="824"/>
      <c r="E333" s="823"/>
      <c r="F333" s="822"/>
      <c r="G333" s="821"/>
    </row>
    <row r="334" spans="1:7">
      <c r="A334" s="827"/>
      <c r="B334" s="826"/>
      <c r="C334" s="825"/>
      <c r="D334" s="824"/>
      <c r="E334" s="823"/>
      <c r="F334" s="822"/>
      <c r="G334" s="821"/>
    </row>
    <row r="335" spans="1:7" ht="25.5">
      <c r="A335" s="827">
        <f>COUNT($A$1:A334)+1</f>
        <v>72</v>
      </c>
      <c r="B335" s="873" t="s">
        <v>2463</v>
      </c>
      <c r="C335" s="825"/>
      <c r="D335" s="824" t="s">
        <v>145</v>
      </c>
      <c r="E335" s="823">
        <v>1</v>
      </c>
      <c r="F335" s="822"/>
      <c r="G335" s="821">
        <f>F335*E335</f>
        <v>0</v>
      </c>
    </row>
    <row r="336" spans="1:7">
      <c r="A336" s="827"/>
      <c r="B336" s="1023" t="s">
        <v>2462</v>
      </c>
      <c r="C336" s="825"/>
      <c r="D336" s="824"/>
      <c r="E336" s="823"/>
      <c r="F336" s="822"/>
      <c r="G336" s="821"/>
    </row>
    <row r="337" spans="1:7">
      <c r="A337" s="827"/>
      <c r="B337" s="1023" t="s">
        <v>2461</v>
      </c>
      <c r="C337" s="825"/>
      <c r="D337" s="824"/>
      <c r="E337" s="823"/>
      <c r="F337" s="822"/>
      <c r="G337" s="821"/>
    </row>
    <row r="338" spans="1:7">
      <c r="A338" s="827"/>
      <c r="B338" s="1023" t="s">
        <v>2460</v>
      </c>
      <c r="C338" s="825"/>
      <c r="D338" s="824"/>
      <c r="E338" s="823"/>
      <c r="F338" s="822"/>
      <c r="G338" s="821"/>
    </row>
    <row r="339" spans="1:7">
      <c r="A339" s="827"/>
      <c r="B339" s="1023" t="s">
        <v>2459</v>
      </c>
      <c r="C339" s="825"/>
      <c r="D339" s="824"/>
      <c r="E339" s="823"/>
      <c r="F339" s="822"/>
      <c r="G339" s="821"/>
    </row>
    <row r="340" spans="1:7" ht="25.5">
      <c r="A340" s="827"/>
      <c r="B340" s="1023" t="s">
        <v>2458</v>
      </c>
      <c r="C340" s="825"/>
      <c r="D340" s="824"/>
      <c r="E340" s="823"/>
      <c r="F340" s="822"/>
      <c r="G340" s="821"/>
    </row>
    <row r="341" spans="1:7">
      <c r="A341" s="827"/>
      <c r="B341" s="1022" t="s">
        <v>2457</v>
      </c>
      <c r="C341" s="825"/>
      <c r="D341" s="824"/>
      <c r="E341" s="823"/>
      <c r="F341" s="822"/>
      <c r="G341" s="821"/>
    </row>
    <row r="342" spans="1:7">
      <c r="A342" s="827"/>
      <c r="B342" s="1022"/>
      <c r="C342" s="825"/>
      <c r="D342" s="824"/>
      <c r="E342" s="823"/>
      <c r="F342" s="822"/>
      <c r="G342" s="821"/>
    </row>
    <row r="343" spans="1:7" ht="38.25">
      <c r="A343" s="827">
        <f>COUNT($A$1:A342)+1</f>
        <v>73</v>
      </c>
      <c r="B343" s="1021" t="s">
        <v>2456</v>
      </c>
      <c r="C343" s="825"/>
      <c r="D343" s="824" t="s">
        <v>1398</v>
      </c>
      <c r="E343" s="823">
        <v>20</v>
      </c>
      <c r="F343" s="822"/>
      <c r="G343" s="821">
        <f>F343*E343</f>
        <v>0</v>
      </c>
    </row>
    <row r="344" spans="1:7">
      <c r="A344" s="827"/>
      <c r="B344" s="1011" t="s">
        <v>2455</v>
      </c>
      <c r="C344" s="825"/>
      <c r="D344" s="824"/>
      <c r="E344" s="823"/>
      <c r="F344" s="822"/>
      <c r="G344" s="821"/>
    </row>
    <row r="345" spans="1:7">
      <c r="A345" s="827"/>
      <c r="B345" s="1011"/>
      <c r="C345" s="825"/>
      <c r="D345" s="824"/>
      <c r="E345" s="823"/>
      <c r="F345" s="822"/>
      <c r="G345" s="821"/>
    </row>
    <row r="346" spans="1:7">
      <c r="A346" s="827">
        <f>COUNT($A$1:A345)+1</f>
        <v>74</v>
      </c>
      <c r="B346" s="1011" t="s">
        <v>2454</v>
      </c>
      <c r="C346" s="825"/>
      <c r="D346" s="824" t="s">
        <v>1398</v>
      </c>
      <c r="E346" s="823">
        <v>40</v>
      </c>
      <c r="F346" s="822"/>
      <c r="G346" s="821">
        <f>F346*E346</f>
        <v>0</v>
      </c>
    </row>
    <row r="347" spans="1:7">
      <c r="A347" s="827"/>
      <c r="B347" s="1011"/>
      <c r="C347" s="825"/>
      <c r="D347" s="824"/>
      <c r="E347" s="823"/>
      <c r="F347" s="822"/>
      <c r="G347" s="821"/>
    </row>
    <row r="348" spans="1:7">
      <c r="A348" s="827">
        <f>COUNT($A$1:A346)+1</f>
        <v>75</v>
      </c>
      <c r="B348" s="853" t="s">
        <v>2084</v>
      </c>
      <c r="C348" s="825"/>
      <c r="D348" s="824" t="s">
        <v>1398</v>
      </c>
      <c r="E348" s="823">
        <v>40</v>
      </c>
      <c r="F348" s="822"/>
      <c r="G348" s="821">
        <f>F348*E348</f>
        <v>0</v>
      </c>
    </row>
    <row r="349" spans="1:7" ht="38.25">
      <c r="A349" s="827"/>
      <c r="B349" s="826" t="s">
        <v>2083</v>
      </c>
      <c r="C349" s="825"/>
      <c r="D349" s="824"/>
      <c r="E349" s="823"/>
      <c r="F349" s="822"/>
      <c r="G349" s="821"/>
    </row>
    <row r="350" spans="1:7">
      <c r="A350" s="827"/>
      <c r="B350" s="826" t="s">
        <v>2082</v>
      </c>
      <c r="C350" s="825"/>
      <c r="D350" s="824"/>
      <c r="E350" s="823"/>
      <c r="F350" s="822"/>
      <c r="G350" s="821"/>
    </row>
    <row r="351" spans="1:7" ht="25.5">
      <c r="A351" s="827"/>
      <c r="B351" s="826" t="s">
        <v>2081</v>
      </c>
      <c r="C351" s="825"/>
      <c r="D351" s="824"/>
      <c r="E351" s="823"/>
      <c r="F351" s="822"/>
      <c r="G351" s="821"/>
    </row>
    <row r="352" spans="1:7" ht="25.5">
      <c r="A352" s="827"/>
      <c r="B352" s="826" t="s">
        <v>2080</v>
      </c>
      <c r="C352" s="825"/>
      <c r="D352" s="824"/>
      <c r="E352" s="823"/>
      <c r="F352" s="822"/>
      <c r="G352" s="821"/>
    </row>
    <row r="353" spans="1:7">
      <c r="A353" s="827"/>
      <c r="B353" s="826" t="s">
        <v>2453</v>
      </c>
      <c r="C353" s="825"/>
      <c r="D353" s="824"/>
      <c r="E353" s="823"/>
      <c r="F353" s="822"/>
      <c r="G353" s="821"/>
    </row>
    <row r="354" spans="1:7">
      <c r="A354" s="827"/>
      <c r="B354" s="826"/>
      <c r="C354" s="825"/>
      <c r="D354" s="824"/>
      <c r="E354" s="823"/>
      <c r="F354" s="822"/>
      <c r="G354" s="821"/>
    </row>
    <row r="355" spans="1:7">
      <c r="A355" s="827">
        <f>COUNT($A$1:A354)+1</f>
        <v>76</v>
      </c>
      <c r="B355" s="1011" t="s">
        <v>2452</v>
      </c>
      <c r="C355" s="825"/>
      <c r="D355" s="824" t="s">
        <v>1398</v>
      </c>
      <c r="E355" s="823">
        <v>20</v>
      </c>
      <c r="F355" s="822"/>
      <c r="G355" s="821">
        <f>F355*E355</f>
        <v>0</v>
      </c>
    </row>
    <row r="356" spans="1:7">
      <c r="A356" s="827"/>
      <c r="B356" s="1011"/>
      <c r="C356" s="825"/>
      <c r="D356" s="824"/>
      <c r="E356" s="823"/>
      <c r="F356" s="822"/>
      <c r="G356" s="821"/>
    </row>
    <row r="357" spans="1:7">
      <c r="A357" s="827">
        <f>COUNT($A$1:A355)+1</f>
        <v>77</v>
      </c>
      <c r="B357" s="853" t="s">
        <v>2451</v>
      </c>
      <c r="C357" s="825"/>
      <c r="D357" s="824" t="s">
        <v>139</v>
      </c>
      <c r="E357" s="823">
        <v>8</v>
      </c>
      <c r="F357" s="822"/>
      <c r="G357" s="821">
        <f>F357*E357</f>
        <v>0</v>
      </c>
    </row>
    <row r="358" spans="1:7" ht="25.5">
      <c r="A358" s="827"/>
      <c r="B358" s="826" t="s">
        <v>2450</v>
      </c>
      <c r="C358" s="825"/>
      <c r="D358" s="824"/>
      <c r="E358" s="823"/>
      <c r="F358" s="822"/>
      <c r="G358" s="821"/>
    </row>
    <row r="359" spans="1:7">
      <c r="A359" s="827"/>
      <c r="B359" s="1011"/>
      <c r="C359" s="825"/>
      <c r="D359" s="824"/>
      <c r="E359" s="823"/>
      <c r="F359" s="822"/>
      <c r="G359" s="821"/>
    </row>
    <row r="360" spans="1:7" ht="63.75">
      <c r="A360" s="827">
        <f>COUNT($A$1:A359)+1</f>
        <v>78</v>
      </c>
      <c r="B360" s="1017" t="s">
        <v>2449</v>
      </c>
      <c r="C360" s="825"/>
      <c r="D360" s="824" t="s">
        <v>145</v>
      </c>
      <c r="E360" s="823">
        <v>4</v>
      </c>
      <c r="F360" s="822"/>
      <c r="G360" s="821">
        <f>F360*E360</f>
        <v>0</v>
      </c>
    </row>
    <row r="361" spans="1:7" ht="76.5">
      <c r="A361" s="827"/>
      <c r="B361" s="1020" t="s">
        <v>2448</v>
      </c>
      <c r="C361" s="825"/>
      <c r="D361" s="824"/>
      <c r="E361" s="823"/>
      <c r="F361" s="822"/>
      <c r="G361" s="821"/>
    </row>
    <row r="362" spans="1:7" ht="25.5">
      <c r="A362" s="827"/>
      <c r="B362" s="1020" t="s">
        <v>2447</v>
      </c>
      <c r="C362" s="825"/>
      <c r="D362" s="824"/>
      <c r="E362" s="823"/>
      <c r="F362" s="822"/>
      <c r="G362" s="821"/>
    </row>
    <row r="363" spans="1:7">
      <c r="A363" s="827"/>
      <c r="B363" s="1011" t="s">
        <v>1961</v>
      </c>
      <c r="C363" s="825"/>
      <c r="D363" s="824"/>
      <c r="E363" s="823"/>
      <c r="F363" s="822"/>
      <c r="G363" s="821"/>
    </row>
    <row r="364" spans="1:7">
      <c r="A364" s="827"/>
      <c r="B364" s="1011"/>
      <c r="C364" s="825"/>
      <c r="D364" s="824"/>
      <c r="E364" s="823"/>
      <c r="F364" s="822"/>
      <c r="G364" s="821"/>
    </row>
    <row r="365" spans="1:7">
      <c r="A365" s="827">
        <f>COUNT($A$1:A364)+1</f>
        <v>79</v>
      </c>
      <c r="B365" s="1019" t="s">
        <v>2446</v>
      </c>
      <c r="C365" s="825"/>
      <c r="D365" s="824" t="s">
        <v>145</v>
      </c>
      <c r="E365" s="823">
        <v>1</v>
      </c>
      <c r="F365" s="822"/>
      <c r="G365" s="821">
        <f>F365*E365</f>
        <v>0</v>
      </c>
    </row>
    <row r="366" spans="1:7" ht="38.25">
      <c r="A366" s="827"/>
      <c r="B366" s="1018" t="s">
        <v>2445</v>
      </c>
      <c r="C366" s="825"/>
      <c r="D366" s="824"/>
      <c r="E366" s="823"/>
      <c r="F366" s="822"/>
      <c r="G366" s="821"/>
    </row>
    <row r="367" spans="1:7">
      <c r="A367" s="827"/>
      <c r="B367" s="1011" t="s">
        <v>2444</v>
      </c>
      <c r="C367" s="825"/>
      <c r="D367" s="824"/>
      <c r="E367" s="823"/>
      <c r="F367" s="822"/>
      <c r="G367" s="821"/>
    </row>
    <row r="368" spans="1:7">
      <c r="A368" s="827"/>
      <c r="B368" s="1011"/>
      <c r="C368" s="825"/>
      <c r="D368" s="824"/>
      <c r="E368" s="823"/>
      <c r="F368" s="822"/>
      <c r="G368" s="821"/>
    </row>
    <row r="369" spans="1:7" ht="25.5">
      <c r="A369" s="827">
        <f>COUNT($A$1:A368)+1</f>
        <v>80</v>
      </c>
      <c r="B369" s="1017" t="s">
        <v>2443</v>
      </c>
      <c r="C369" s="825"/>
      <c r="D369" s="824" t="s">
        <v>145</v>
      </c>
      <c r="E369" s="823">
        <v>4</v>
      </c>
      <c r="F369" s="822"/>
      <c r="G369" s="821">
        <f>F369*E369</f>
        <v>0</v>
      </c>
    </row>
    <row r="370" spans="1:7">
      <c r="A370" s="827"/>
      <c r="B370" s="1011" t="s">
        <v>2442</v>
      </c>
      <c r="C370" s="825"/>
      <c r="D370" s="824"/>
      <c r="E370" s="823"/>
      <c r="F370" s="822"/>
      <c r="G370" s="821"/>
    </row>
    <row r="371" spans="1:7">
      <c r="A371" s="827"/>
      <c r="B371" s="1011"/>
      <c r="C371" s="825"/>
      <c r="D371" s="824"/>
      <c r="E371" s="823"/>
      <c r="F371" s="822"/>
      <c r="G371" s="821"/>
    </row>
    <row r="372" spans="1:7" ht="38.25">
      <c r="A372" s="827">
        <f>COUNT($A$1:A371)+1</f>
        <v>81</v>
      </c>
      <c r="B372" s="1017" t="s">
        <v>2441</v>
      </c>
      <c r="C372" s="825"/>
      <c r="D372" s="824" t="s">
        <v>145</v>
      </c>
      <c r="E372" s="823">
        <v>5</v>
      </c>
      <c r="F372" s="822"/>
      <c r="G372" s="821">
        <f>F372*E372</f>
        <v>0</v>
      </c>
    </row>
    <row r="373" spans="1:7">
      <c r="A373" s="827"/>
      <c r="B373" s="1011" t="s">
        <v>2440</v>
      </c>
      <c r="C373" s="825"/>
      <c r="D373" s="824"/>
      <c r="E373" s="823"/>
      <c r="F373" s="822"/>
      <c r="G373" s="821"/>
    </row>
    <row r="374" spans="1:7">
      <c r="A374" s="827"/>
      <c r="B374" s="1011"/>
      <c r="C374" s="825"/>
      <c r="D374" s="824"/>
      <c r="E374" s="823"/>
      <c r="F374" s="822"/>
      <c r="G374" s="821"/>
    </row>
    <row r="375" spans="1:7">
      <c r="A375" s="827">
        <f>COUNT($A$1:A374)+1</f>
        <v>82</v>
      </c>
      <c r="B375" s="1012" t="s">
        <v>2439</v>
      </c>
      <c r="C375" s="825"/>
      <c r="D375" s="824" t="s">
        <v>145</v>
      </c>
      <c r="E375" s="823">
        <v>2</v>
      </c>
      <c r="F375" s="822"/>
      <c r="G375" s="821">
        <f>F375*E375</f>
        <v>0</v>
      </c>
    </row>
    <row r="376" spans="1:7" ht="38.25">
      <c r="A376" s="827"/>
      <c r="B376" s="1016" t="s">
        <v>2438</v>
      </c>
      <c r="C376" s="825"/>
      <c r="D376" s="824"/>
      <c r="E376" s="823"/>
      <c r="F376" s="822"/>
      <c r="G376" s="821"/>
    </row>
    <row r="377" spans="1:7">
      <c r="A377" s="827"/>
      <c r="B377" s="1015" t="s">
        <v>2437</v>
      </c>
      <c r="C377" s="825"/>
      <c r="D377" s="824"/>
      <c r="E377" s="823"/>
      <c r="F377" s="822"/>
      <c r="G377" s="821"/>
    </row>
    <row r="378" spans="1:7">
      <c r="A378" s="827"/>
      <c r="B378" s="1015" t="s">
        <v>2436</v>
      </c>
      <c r="C378" s="825"/>
      <c r="D378" s="824"/>
      <c r="E378" s="823"/>
      <c r="F378" s="822"/>
      <c r="G378" s="821"/>
    </row>
    <row r="379" spans="1:7">
      <c r="A379" s="827"/>
      <c r="B379" s="1015"/>
      <c r="C379" s="825"/>
      <c r="D379" s="824"/>
      <c r="E379" s="823"/>
      <c r="F379" s="822"/>
      <c r="G379" s="821"/>
    </row>
    <row r="380" spans="1:7" ht="25.5">
      <c r="A380" s="827">
        <f>COUNT($A$1:A379)+1</f>
        <v>83</v>
      </c>
      <c r="B380" s="1014" t="s">
        <v>2435</v>
      </c>
      <c r="C380" s="825"/>
      <c r="D380" s="824" t="s">
        <v>145</v>
      </c>
      <c r="E380" s="823">
        <v>4</v>
      </c>
      <c r="F380" s="822"/>
      <c r="G380" s="821">
        <f>F380*E380</f>
        <v>0</v>
      </c>
    </row>
    <row r="381" spans="1:7">
      <c r="A381" s="827"/>
      <c r="B381" s="1015"/>
      <c r="C381" s="825"/>
      <c r="D381" s="824"/>
      <c r="E381" s="823"/>
      <c r="F381" s="822"/>
      <c r="G381" s="821"/>
    </row>
    <row r="382" spans="1:7" ht="13.5" customHeight="1">
      <c r="A382" s="827">
        <f>COUNT($A$1:A381)+1</f>
        <v>84</v>
      </c>
      <c r="B382" s="1014" t="s">
        <v>2434</v>
      </c>
      <c r="C382" s="825"/>
      <c r="D382" s="824" t="s">
        <v>240</v>
      </c>
      <c r="E382" s="823">
        <v>100</v>
      </c>
      <c r="F382" s="822"/>
      <c r="G382" s="821">
        <f>F382*E382</f>
        <v>0</v>
      </c>
    </row>
    <row r="383" spans="1:7" ht="13.5" customHeight="1">
      <c r="A383" s="827"/>
      <c r="B383" s="1013" t="s">
        <v>2433</v>
      </c>
      <c r="C383" s="825"/>
      <c r="D383" s="824"/>
      <c r="E383" s="823"/>
      <c r="F383" s="822"/>
      <c r="G383" s="821"/>
    </row>
    <row r="384" spans="1:7" ht="13.5" customHeight="1">
      <c r="A384" s="827"/>
      <c r="B384" s="1013"/>
      <c r="C384" s="825"/>
      <c r="D384" s="824"/>
      <c r="E384" s="823"/>
      <c r="F384" s="822"/>
      <c r="G384" s="821"/>
    </row>
    <row r="385" spans="1:7" ht="25.5">
      <c r="A385" s="827">
        <f>COUNT($A$1:A384)+1</f>
        <v>85</v>
      </c>
      <c r="B385" s="1014" t="s">
        <v>2432</v>
      </c>
      <c r="C385" s="825"/>
      <c r="D385" s="824" t="s">
        <v>145</v>
      </c>
      <c r="E385" s="823">
        <v>1</v>
      </c>
      <c r="F385" s="822"/>
      <c r="G385" s="821">
        <f>F385*E385</f>
        <v>0</v>
      </c>
    </row>
    <row r="386" spans="1:7" ht="13.5" customHeight="1">
      <c r="A386" s="827"/>
      <c r="B386" s="1013" t="s">
        <v>2431</v>
      </c>
      <c r="C386" s="825"/>
      <c r="D386" s="824"/>
      <c r="E386" s="823"/>
      <c r="F386" s="822"/>
      <c r="G386" s="821"/>
    </row>
    <row r="387" spans="1:7" ht="13.5" customHeight="1">
      <c r="A387" s="827"/>
      <c r="B387" s="1013"/>
      <c r="C387" s="825"/>
      <c r="D387" s="824"/>
      <c r="E387" s="823"/>
      <c r="F387" s="822"/>
      <c r="G387" s="821"/>
    </row>
    <row r="388" spans="1:7" ht="25.5">
      <c r="A388" s="827">
        <f>COUNT($A$1:A387)+1</f>
        <v>86</v>
      </c>
      <c r="B388" s="906" t="s">
        <v>2012</v>
      </c>
      <c r="C388" s="825"/>
      <c r="D388" s="824" t="s">
        <v>120</v>
      </c>
      <c r="E388" s="823">
        <v>1</v>
      </c>
      <c r="F388" s="822"/>
      <c r="G388" s="821">
        <f>F388*E388</f>
        <v>0</v>
      </c>
    </row>
    <row r="389" spans="1:7" ht="102">
      <c r="A389" s="827"/>
      <c r="B389" s="866" t="s">
        <v>2410</v>
      </c>
      <c r="C389" s="825"/>
      <c r="D389" s="824"/>
      <c r="E389" s="823"/>
      <c r="F389" s="822"/>
      <c r="G389" s="821"/>
    </row>
    <row r="390" spans="1:7">
      <c r="A390" s="827"/>
      <c r="B390" s="866"/>
      <c r="C390" s="825"/>
      <c r="D390" s="824"/>
      <c r="E390" s="823"/>
      <c r="F390" s="822"/>
      <c r="G390" s="821"/>
    </row>
    <row r="391" spans="1:7" ht="25.5">
      <c r="A391" s="827">
        <f>COUNT($A$1:A390)+1</f>
        <v>87</v>
      </c>
      <c r="B391" s="866" t="s">
        <v>2409</v>
      </c>
      <c r="C391" s="825"/>
      <c r="D391" s="824" t="s">
        <v>120</v>
      </c>
      <c r="E391" s="823">
        <v>1</v>
      </c>
      <c r="F391" s="822"/>
      <c r="G391" s="821">
        <f>F391*E391</f>
        <v>0</v>
      </c>
    </row>
    <row r="392" spans="1:7">
      <c r="A392" s="827"/>
      <c r="B392" s="866"/>
      <c r="C392" s="825"/>
      <c r="D392" s="824"/>
      <c r="E392" s="823"/>
      <c r="F392" s="822"/>
      <c r="G392" s="821"/>
    </row>
    <row r="393" spans="1:7">
      <c r="A393" s="827">
        <f>COUNT($A$1:A392)+1</f>
        <v>88</v>
      </c>
      <c r="B393" s="1012" t="s">
        <v>2430</v>
      </c>
      <c r="C393" s="825"/>
      <c r="D393" s="824" t="s">
        <v>2429</v>
      </c>
      <c r="E393" s="823">
        <v>350</v>
      </c>
      <c r="F393" s="822"/>
      <c r="G393" s="821">
        <f>F393*E393</f>
        <v>0</v>
      </c>
    </row>
    <row r="394" spans="1:7">
      <c r="A394" s="827"/>
      <c r="B394" s="1011"/>
      <c r="C394" s="825"/>
      <c r="D394" s="824"/>
      <c r="E394" s="823"/>
      <c r="F394" s="822"/>
      <c r="G394" s="821"/>
    </row>
    <row r="395" spans="1:7">
      <c r="A395" s="827">
        <f>COUNT($A$1:A393)+1</f>
        <v>89</v>
      </c>
      <c r="B395" s="833" t="s">
        <v>2428</v>
      </c>
      <c r="C395" s="825"/>
      <c r="D395" s="824" t="s">
        <v>120</v>
      </c>
      <c r="E395" s="823">
        <v>1</v>
      </c>
      <c r="F395" s="822"/>
      <c r="G395" s="821">
        <f>F395*E395</f>
        <v>0</v>
      </c>
    </row>
    <row r="396" spans="1:7" ht="38.25">
      <c r="A396" s="827"/>
      <c r="B396" s="836" t="s">
        <v>2427</v>
      </c>
      <c r="C396" s="825"/>
      <c r="D396" s="824"/>
      <c r="E396" s="823"/>
      <c r="F396" s="822"/>
      <c r="G396" s="821"/>
    </row>
    <row r="397" spans="1:7">
      <c r="A397" s="827"/>
      <c r="B397" s="836"/>
      <c r="C397" s="825"/>
      <c r="D397" s="824"/>
      <c r="E397" s="823"/>
      <c r="F397" s="822"/>
      <c r="G397" s="821"/>
    </row>
    <row r="398" spans="1:7" ht="25.5">
      <c r="A398" s="827">
        <f>COUNT($A$1:A396)+1</f>
        <v>90</v>
      </c>
      <c r="B398" s="833" t="s">
        <v>2426</v>
      </c>
      <c r="C398" s="825"/>
      <c r="D398" s="824" t="s">
        <v>120</v>
      </c>
      <c r="E398" s="823">
        <v>1</v>
      </c>
      <c r="F398" s="822"/>
      <c r="G398" s="821">
        <f>F398*E398</f>
        <v>0</v>
      </c>
    </row>
    <row r="399" spans="1:7">
      <c r="A399" s="827"/>
      <c r="B399" s="1011"/>
      <c r="C399" s="825"/>
      <c r="D399" s="824"/>
      <c r="E399" s="823"/>
      <c r="F399" s="822"/>
      <c r="G399" s="821"/>
    </row>
    <row r="400" spans="1:7" ht="25.5">
      <c r="A400" s="827">
        <f>COUNT($A$1:A398)+1</f>
        <v>91</v>
      </c>
      <c r="B400" s="837" t="s">
        <v>2425</v>
      </c>
      <c r="C400" s="825"/>
      <c r="D400" s="824" t="s">
        <v>145</v>
      </c>
      <c r="E400" s="823">
        <v>1</v>
      </c>
      <c r="F400" s="822"/>
      <c r="G400" s="821">
        <f>F400*E400</f>
        <v>0</v>
      </c>
    </row>
    <row r="401" spans="1:7">
      <c r="A401" s="827"/>
      <c r="B401" s="837"/>
      <c r="C401" s="825"/>
      <c r="D401" s="824"/>
      <c r="E401" s="823"/>
      <c r="F401" s="822"/>
      <c r="G401" s="821"/>
    </row>
    <row r="402" spans="1:7" ht="76.5">
      <c r="A402" s="827">
        <f>COUNT($A$1:A401)+1</f>
        <v>92</v>
      </c>
      <c r="B402" s="1010" t="s">
        <v>2424</v>
      </c>
      <c r="C402" s="876"/>
      <c r="D402" s="824" t="s">
        <v>120</v>
      </c>
      <c r="E402" s="823">
        <v>1</v>
      </c>
      <c r="F402" s="829"/>
      <c r="G402" s="821">
        <f>F402*E402</f>
        <v>0</v>
      </c>
    </row>
    <row r="403" spans="1:7">
      <c r="A403" s="880"/>
      <c r="B403" s="1009" t="s">
        <v>2423</v>
      </c>
      <c r="C403" s="876"/>
      <c r="D403" s="872"/>
      <c r="E403" s="830"/>
      <c r="F403" s="829"/>
      <c r="G403" s="828"/>
    </row>
    <row r="404" spans="1:7">
      <c r="A404" s="880"/>
      <c r="B404" s="1009" t="s">
        <v>2422</v>
      </c>
      <c r="C404" s="876"/>
      <c r="D404" s="872"/>
      <c r="E404" s="830"/>
      <c r="F404" s="829"/>
      <c r="G404" s="828"/>
    </row>
    <row r="405" spans="1:7">
      <c r="A405" s="880"/>
      <c r="B405" s="1009" t="s">
        <v>2421</v>
      </c>
      <c r="C405" s="876"/>
      <c r="D405" s="872"/>
      <c r="E405" s="830"/>
      <c r="F405" s="829"/>
      <c r="G405" s="828"/>
    </row>
    <row r="406" spans="1:7">
      <c r="A406" s="880"/>
      <c r="B406" s="1009"/>
      <c r="C406" s="876"/>
      <c r="D406" s="872"/>
      <c r="E406" s="830"/>
      <c r="F406" s="829"/>
      <c r="G406" s="828"/>
    </row>
    <row r="407" spans="1:7" ht="89.25">
      <c r="A407" s="827">
        <f>COUNT($A$1:A406)+1</f>
        <v>93</v>
      </c>
      <c r="B407" s="1010" t="s">
        <v>2416</v>
      </c>
      <c r="C407" s="876"/>
      <c r="D407" s="824" t="s">
        <v>120</v>
      </c>
      <c r="E407" s="823">
        <v>2</v>
      </c>
      <c r="F407" s="829"/>
      <c r="G407" s="821">
        <f>F407*E407</f>
        <v>0</v>
      </c>
    </row>
    <row r="408" spans="1:7">
      <c r="A408" s="880"/>
      <c r="B408" s="1009" t="s">
        <v>2420</v>
      </c>
      <c r="C408" s="876"/>
      <c r="D408" s="872"/>
      <c r="E408" s="830"/>
      <c r="F408" s="829"/>
      <c r="G408" s="828"/>
    </row>
    <row r="409" spans="1:7">
      <c r="A409" s="880"/>
      <c r="B409" s="1009" t="s">
        <v>2419</v>
      </c>
      <c r="C409" s="876"/>
      <c r="D409" s="872"/>
      <c r="E409" s="830"/>
      <c r="F409" s="829"/>
      <c r="G409" s="828"/>
    </row>
    <row r="410" spans="1:7">
      <c r="A410" s="827"/>
      <c r="B410" s="1009" t="s">
        <v>2418</v>
      </c>
      <c r="C410" s="825"/>
      <c r="D410" s="824"/>
      <c r="E410" s="823"/>
      <c r="F410" s="822"/>
      <c r="G410" s="821"/>
    </row>
    <row r="411" spans="1:7">
      <c r="A411" s="827"/>
      <c r="B411" s="1009" t="s">
        <v>2417</v>
      </c>
      <c r="C411" s="825"/>
      <c r="D411" s="824"/>
      <c r="E411" s="823"/>
      <c r="F411" s="822"/>
      <c r="G411" s="821"/>
    </row>
    <row r="412" spans="1:7">
      <c r="A412" s="827"/>
      <c r="B412" s="837"/>
      <c r="C412" s="825"/>
      <c r="D412" s="824"/>
      <c r="E412" s="823"/>
      <c r="F412" s="822"/>
      <c r="G412" s="821"/>
    </row>
    <row r="413" spans="1:7" ht="89.25">
      <c r="A413" s="827">
        <f>COUNT($A$1:A412)+1</f>
        <v>94</v>
      </c>
      <c r="B413" s="1010" t="s">
        <v>2416</v>
      </c>
      <c r="C413" s="876"/>
      <c r="D413" s="824" t="s">
        <v>120</v>
      </c>
      <c r="E413" s="823">
        <v>2</v>
      </c>
      <c r="F413" s="829"/>
      <c r="G413" s="821">
        <f>F413*E413</f>
        <v>0</v>
      </c>
    </row>
    <row r="414" spans="1:7">
      <c r="A414" s="880"/>
      <c r="B414" s="1009" t="s">
        <v>2415</v>
      </c>
      <c r="C414" s="876"/>
      <c r="D414" s="872"/>
      <c r="E414" s="830"/>
      <c r="F414" s="829"/>
      <c r="G414" s="828"/>
    </row>
    <row r="415" spans="1:7">
      <c r="A415" s="880"/>
      <c r="B415" s="1009" t="s">
        <v>2414</v>
      </c>
      <c r="C415" s="876"/>
      <c r="D415" s="872"/>
      <c r="E415" s="830"/>
      <c r="F415" s="829"/>
      <c r="G415" s="828"/>
    </row>
    <row r="416" spans="1:7">
      <c r="A416" s="827"/>
      <c r="B416" s="1009" t="s">
        <v>2413</v>
      </c>
      <c r="C416" s="825"/>
      <c r="D416" s="824"/>
      <c r="E416" s="823"/>
      <c r="F416" s="822"/>
      <c r="G416" s="821"/>
    </row>
    <row r="417" spans="1:7">
      <c r="A417" s="827"/>
      <c r="B417" s="1009" t="s">
        <v>2412</v>
      </c>
      <c r="C417" s="825"/>
      <c r="D417" s="824"/>
      <c r="E417" s="823"/>
      <c r="F417" s="822"/>
      <c r="G417" s="821"/>
    </row>
    <row r="418" spans="1:7" ht="25.5">
      <c r="A418" s="827"/>
      <c r="B418" s="1009" t="s">
        <v>2411</v>
      </c>
      <c r="C418" s="825"/>
      <c r="D418" s="824"/>
      <c r="E418" s="823"/>
      <c r="F418" s="822"/>
      <c r="G418" s="821"/>
    </row>
    <row r="419" spans="1:7">
      <c r="A419" s="827"/>
      <c r="B419" s="1009"/>
      <c r="C419" s="825"/>
      <c r="D419" s="824"/>
      <c r="E419" s="823"/>
      <c r="F419" s="822"/>
      <c r="G419" s="821"/>
    </row>
    <row r="420" spans="1:7" ht="25.5">
      <c r="A420" s="827">
        <f>COUNT($A$1:A417)+1</f>
        <v>95</v>
      </c>
      <c r="B420" s="906" t="s">
        <v>2012</v>
      </c>
      <c r="C420" s="825"/>
      <c r="D420" s="824" t="s">
        <v>120</v>
      </c>
      <c r="E420" s="823">
        <v>1</v>
      </c>
      <c r="F420" s="822"/>
      <c r="G420" s="821">
        <f>F420*E420</f>
        <v>0</v>
      </c>
    </row>
    <row r="421" spans="1:7" ht="102">
      <c r="A421" s="827"/>
      <c r="B421" s="866" t="s">
        <v>2410</v>
      </c>
      <c r="C421" s="825"/>
      <c r="D421" s="824"/>
      <c r="E421" s="823"/>
      <c r="F421" s="822"/>
      <c r="G421" s="821"/>
    </row>
    <row r="422" spans="1:7">
      <c r="A422" s="827"/>
      <c r="B422" s="866"/>
      <c r="C422" s="825"/>
      <c r="D422" s="824"/>
      <c r="E422" s="823"/>
      <c r="F422" s="822"/>
      <c r="G422" s="821"/>
    </row>
    <row r="423" spans="1:7" ht="25.5">
      <c r="A423" s="827">
        <f>COUNT($A$1:A417)+1</f>
        <v>95</v>
      </c>
      <c r="B423" s="866" t="s">
        <v>2409</v>
      </c>
      <c r="C423" s="825"/>
      <c r="D423" s="824" t="s">
        <v>120</v>
      </c>
      <c r="E423" s="823">
        <v>1</v>
      </c>
      <c r="F423" s="822"/>
      <c r="G423" s="821">
        <f>F423*E423</f>
        <v>0</v>
      </c>
    </row>
    <row r="424" spans="1:7">
      <c r="A424" s="827"/>
      <c r="B424" s="866"/>
      <c r="C424" s="825"/>
      <c r="D424" s="824"/>
      <c r="E424" s="823"/>
      <c r="F424" s="822"/>
      <c r="G424" s="821"/>
    </row>
    <row r="425" spans="1:7" ht="38.25">
      <c r="A425" s="827">
        <f>COUNT($A$1:A424)+1</f>
        <v>97</v>
      </c>
      <c r="B425" s="1008" t="s">
        <v>2408</v>
      </c>
      <c r="C425" s="825"/>
      <c r="D425" s="824" t="s">
        <v>120</v>
      </c>
      <c r="E425" s="823">
        <v>1</v>
      </c>
      <c r="F425" s="822"/>
      <c r="G425" s="821">
        <f>F425*E425</f>
        <v>0</v>
      </c>
    </row>
    <row r="426" spans="1:7">
      <c r="A426" s="827"/>
      <c r="B426" s="1008"/>
      <c r="C426" s="825"/>
      <c r="D426" s="824"/>
      <c r="E426" s="823"/>
      <c r="F426" s="822"/>
      <c r="G426" s="821"/>
    </row>
    <row r="427" spans="1:7">
      <c r="A427" s="827">
        <f>COUNT($A$1:A426)+1</f>
        <v>98</v>
      </c>
      <c r="B427" s="1008" t="s">
        <v>2407</v>
      </c>
      <c r="C427" s="825"/>
      <c r="D427" s="824" t="s">
        <v>120</v>
      </c>
      <c r="E427" s="823">
        <v>5</v>
      </c>
      <c r="F427" s="822"/>
      <c r="G427" s="821">
        <f>F427*E427</f>
        <v>0</v>
      </c>
    </row>
    <row r="428" spans="1:7">
      <c r="A428" s="878"/>
      <c r="B428" s="1007"/>
      <c r="C428" s="825"/>
      <c r="D428" s="824"/>
      <c r="E428" s="823"/>
      <c r="F428" s="822"/>
      <c r="G428" s="821"/>
    </row>
    <row r="429" spans="1:7" ht="25.5">
      <c r="A429" s="827">
        <f>COUNT($A$1:A428)+1</f>
        <v>99</v>
      </c>
      <c r="B429" s="1006" t="s">
        <v>2406</v>
      </c>
      <c r="C429" s="825"/>
      <c r="D429" s="824" t="s">
        <v>120</v>
      </c>
      <c r="E429" s="823">
        <v>1</v>
      </c>
      <c r="F429" s="822"/>
      <c r="G429" s="821">
        <f>F429*E429</f>
        <v>0</v>
      </c>
    </row>
    <row r="430" spans="1:7">
      <c r="A430" s="827"/>
      <c r="B430" s="866"/>
      <c r="C430" s="825"/>
      <c r="D430" s="824"/>
      <c r="E430" s="823"/>
      <c r="F430" s="822"/>
      <c r="G430" s="821"/>
    </row>
    <row r="431" spans="1:7">
      <c r="A431" s="1005"/>
      <c r="B431" s="819" t="s">
        <v>2405</v>
      </c>
      <c r="C431" s="819"/>
      <c r="D431" s="819"/>
      <c r="E431" s="819"/>
      <c r="F431" s="818"/>
      <c r="G431" s="817">
        <f>SUM(G283:G429)</f>
        <v>0</v>
      </c>
    </row>
    <row r="433" spans="1:7" ht="13.5" thickBot="1"/>
    <row r="434" spans="1:7" ht="18.75" customHeight="1" thickBot="1">
      <c r="A434" s="1004" t="s">
        <v>1871</v>
      </c>
      <c r="B434" s="1003" t="s">
        <v>2404</v>
      </c>
      <c r="C434" s="1003"/>
      <c r="D434" s="1002"/>
      <c r="E434" s="1002"/>
      <c r="F434" s="1001"/>
      <c r="G434" s="1000"/>
    </row>
    <row r="435" spans="1:7">
      <c r="A435" s="827"/>
      <c r="B435" s="826"/>
      <c r="C435" s="825"/>
      <c r="D435" s="824"/>
      <c r="E435" s="823"/>
      <c r="F435" s="822"/>
      <c r="G435" s="821"/>
    </row>
    <row r="436" spans="1:7">
      <c r="A436" s="827">
        <f>COUNT($A$1:A435)+1</f>
        <v>100</v>
      </c>
      <c r="B436" s="994" t="s">
        <v>2403</v>
      </c>
      <c r="C436" s="825"/>
      <c r="D436" s="824" t="s">
        <v>145</v>
      </c>
      <c r="E436" s="823">
        <v>1</v>
      </c>
      <c r="F436" s="822"/>
      <c r="G436" s="821">
        <f>F436*E436</f>
        <v>0</v>
      </c>
    </row>
    <row r="437" spans="1:7">
      <c r="A437" s="827"/>
      <c r="B437" s="816" t="s">
        <v>2402</v>
      </c>
      <c r="C437" s="825"/>
      <c r="D437" s="824"/>
      <c r="E437" s="823"/>
      <c r="F437" s="822"/>
      <c r="G437" s="821"/>
    </row>
    <row r="438" spans="1:7" ht="267.75">
      <c r="A438" s="827"/>
      <c r="B438" s="826" t="s">
        <v>2401</v>
      </c>
      <c r="C438" s="825"/>
      <c r="D438" s="824"/>
      <c r="E438" s="823"/>
      <c r="F438" s="822"/>
      <c r="G438" s="821"/>
    </row>
    <row r="439" spans="1:7">
      <c r="A439" s="827"/>
      <c r="B439" s="826" t="s">
        <v>2400</v>
      </c>
      <c r="C439" s="825"/>
      <c r="D439" s="824"/>
      <c r="E439" s="823"/>
      <c r="F439" s="822"/>
      <c r="G439" s="821"/>
    </row>
    <row r="440" spans="1:7">
      <c r="A440" s="827"/>
      <c r="B440" s="826" t="s">
        <v>2399</v>
      </c>
      <c r="C440" s="825"/>
      <c r="D440" s="824"/>
      <c r="E440" s="823"/>
      <c r="F440" s="822"/>
      <c r="G440" s="821"/>
    </row>
    <row r="441" spans="1:7">
      <c r="A441" s="827"/>
      <c r="B441" s="826" t="s">
        <v>2398</v>
      </c>
      <c r="C441" s="825"/>
      <c r="D441" s="824"/>
      <c r="E441" s="823"/>
      <c r="F441" s="822"/>
      <c r="G441" s="821"/>
    </row>
    <row r="442" spans="1:7">
      <c r="A442" s="827"/>
      <c r="B442" s="826" t="s">
        <v>2397</v>
      </c>
      <c r="C442" s="825"/>
      <c r="D442" s="824"/>
      <c r="E442" s="823"/>
      <c r="F442" s="822"/>
      <c r="G442" s="821"/>
    </row>
    <row r="443" spans="1:7">
      <c r="A443" s="827"/>
      <c r="B443" s="826" t="s">
        <v>2396</v>
      </c>
      <c r="C443" s="825"/>
      <c r="D443" s="824"/>
      <c r="E443" s="823"/>
      <c r="F443" s="822"/>
      <c r="G443" s="821"/>
    </row>
    <row r="444" spans="1:7">
      <c r="A444" s="827"/>
      <c r="B444" s="826"/>
      <c r="C444" s="825"/>
      <c r="D444" s="824"/>
      <c r="E444" s="823"/>
      <c r="F444" s="822"/>
      <c r="G444" s="821"/>
    </row>
    <row r="445" spans="1:7">
      <c r="A445" s="827"/>
      <c r="B445" s="856" t="s">
        <v>2395</v>
      </c>
      <c r="C445" s="825"/>
      <c r="D445" s="824"/>
      <c r="E445" s="823"/>
      <c r="F445" s="822"/>
      <c r="G445" s="821"/>
    </row>
    <row r="446" spans="1:7">
      <c r="A446" s="827"/>
      <c r="B446" s="856" t="s">
        <v>2394</v>
      </c>
      <c r="C446" s="825"/>
      <c r="D446" s="824"/>
      <c r="E446" s="823"/>
      <c r="F446" s="822"/>
      <c r="G446" s="821"/>
    </row>
    <row r="447" spans="1:7">
      <c r="A447" s="827"/>
      <c r="B447" s="856" t="s">
        <v>2393</v>
      </c>
      <c r="C447" s="825"/>
      <c r="D447" s="824"/>
      <c r="E447" s="823"/>
      <c r="F447" s="822"/>
      <c r="G447" s="821"/>
    </row>
    <row r="448" spans="1:7">
      <c r="A448" s="827"/>
      <c r="B448" s="856" t="s">
        <v>2392</v>
      </c>
      <c r="C448" s="825"/>
      <c r="D448" s="824"/>
      <c r="E448" s="823"/>
      <c r="F448" s="822"/>
      <c r="G448" s="821"/>
    </row>
    <row r="449" spans="1:7">
      <c r="A449" s="827"/>
      <c r="B449" s="856" t="s">
        <v>2391</v>
      </c>
      <c r="C449" s="825"/>
      <c r="D449" s="824"/>
      <c r="E449" s="823"/>
      <c r="F449" s="822"/>
      <c r="G449" s="821"/>
    </row>
    <row r="450" spans="1:7">
      <c r="A450" s="827"/>
      <c r="B450" s="856" t="s">
        <v>2390</v>
      </c>
      <c r="C450" s="825"/>
      <c r="D450" s="824"/>
      <c r="E450" s="823"/>
      <c r="F450" s="822"/>
      <c r="G450" s="821"/>
    </row>
    <row r="451" spans="1:7">
      <c r="A451" s="827"/>
      <c r="B451" s="826"/>
      <c r="C451" s="825"/>
      <c r="D451" s="824"/>
      <c r="E451" s="823"/>
      <c r="F451" s="822"/>
      <c r="G451" s="821"/>
    </row>
    <row r="452" spans="1:7">
      <c r="A452" s="827"/>
      <c r="B452" s="826" t="s">
        <v>2389</v>
      </c>
      <c r="C452" s="825"/>
      <c r="D452" s="824"/>
      <c r="E452" s="823"/>
      <c r="F452" s="822"/>
      <c r="G452" s="821"/>
    </row>
    <row r="453" spans="1:7">
      <c r="A453" s="827"/>
      <c r="B453" s="826" t="s">
        <v>2388</v>
      </c>
      <c r="C453" s="825"/>
      <c r="D453" s="824"/>
      <c r="E453" s="823"/>
      <c r="F453" s="822"/>
      <c r="G453" s="821"/>
    </row>
    <row r="454" spans="1:7">
      <c r="A454" s="827"/>
      <c r="B454" s="826" t="s">
        <v>2387</v>
      </c>
      <c r="C454" s="825"/>
      <c r="D454" s="824"/>
      <c r="E454" s="823"/>
      <c r="F454" s="822"/>
      <c r="G454" s="821"/>
    </row>
    <row r="455" spans="1:7">
      <c r="A455" s="827"/>
      <c r="B455" s="826" t="s">
        <v>2386</v>
      </c>
      <c r="C455" s="825"/>
      <c r="D455" s="824"/>
      <c r="E455" s="823"/>
      <c r="F455" s="822"/>
      <c r="G455" s="821"/>
    </row>
    <row r="456" spans="1:7">
      <c r="A456" s="827"/>
      <c r="B456" s="826" t="s">
        <v>2385</v>
      </c>
      <c r="C456" s="825"/>
      <c r="D456" s="824"/>
      <c r="E456" s="823"/>
      <c r="F456" s="822"/>
      <c r="G456" s="821"/>
    </row>
    <row r="457" spans="1:7">
      <c r="A457" s="827"/>
      <c r="B457" s="826" t="s">
        <v>2384</v>
      </c>
      <c r="C457" s="825"/>
      <c r="D457" s="824"/>
      <c r="E457" s="823"/>
      <c r="F457" s="822"/>
      <c r="G457" s="821"/>
    </row>
    <row r="458" spans="1:7">
      <c r="A458" s="827"/>
      <c r="B458" s="826"/>
      <c r="C458" s="825"/>
      <c r="D458" s="824"/>
      <c r="E458" s="823"/>
      <c r="F458" s="822"/>
      <c r="G458" s="821"/>
    </row>
    <row r="459" spans="1:7">
      <c r="A459" s="827"/>
      <c r="B459" s="999" t="s">
        <v>2383</v>
      </c>
      <c r="C459" s="825"/>
      <c r="D459" s="824"/>
      <c r="E459" s="823"/>
      <c r="F459" s="822"/>
      <c r="G459" s="821"/>
    </row>
    <row r="460" spans="1:7">
      <c r="A460" s="827"/>
      <c r="B460" s="826" t="s">
        <v>2382</v>
      </c>
      <c r="C460" s="825"/>
      <c r="D460" s="824"/>
      <c r="E460" s="823"/>
      <c r="F460" s="822"/>
      <c r="G460" s="821"/>
    </row>
    <row r="461" spans="1:7">
      <c r="A461" s="827"/>
      <c r="B461" s="826" t="s">
        <v>2381</v>
      </c>
      <c r="C461" s="825"/>
      <c r="D461" s="824"/>
      <c r="E461" s="823"/>
      <c r="F461" s="822"/>
      <c r="G461" s="821"/>
    </row>
    <row r="462" spans="1:7">
      <c r="A462" s="827"/>
      <c r="B462" s="826" t="s">
        <v>2380</v>
      </c>
      <c r="C462" s="825"/>
      <c r="D462" s="824"/>
      <c r="E462" s="823"/>
      <c r="F462" s="822"/>
      <c r="G462" s="821"/>
    </row>
    <row r="463" spans="1:7">
      <c r="A463" s="827"/>
      <c r="B463" s="826"/>
      <c r="C463" s="825"/>
      <c r="D463" s="824"/>
      <c r="E463" s="823"/>
      <c r="F463" s="822"/>
      <c r="G463" s="821"/>
    </row>
    <row r="464" spans="1:7">
      <c r="A464" s="827"/>
      <c r="B464" s="999" t="s">
        <v>2379</v>
      </c>
      <c r="C464" s="825"/>
      <c r="D464" s="824"/>
      <c r="E464" s="823"/>
      <c r="F464" s="822"/>
      <c r="G464" s="821"/>
    </row>
    <row r="465" spans="1:7">
      <c r="A465" s="827"/>
      <c r="B465" s="826" t="s">
        <v>2378</v>
      </c>
      <c r="C465" s="825"/>
      <c r="D465" s="824"/>
      <c r="E465" s="823"/>
      <c r="F465" s="822"/>
      <c r="G465" s="821"/>
    </row>
    <row r="466" spans="1:7">
      <c r="A466" s="827"/>
      <c r="B466" s="826" t="s">
        <v>2377</v>
      </c>
      <c r="C466" s="825"/>
      <c r="D466" s="824"/>
      <c r="E466" s="823"/>
      <c r="F466" s="822"/>
      <c r="G466" s="821"/>
    </row>
    <row r="467" spans="1:7">
      <c r="A467" s="827"/>
      <c r="B467" s="826" t="s">
        <v>2376</v>
      </c>
      <c r="C467" s="825"/>
      <c r="D467" s="824"/>
      <c r="E467" s="823"/>
      <c r="F467" s="822"/>
      <c r="G467" s="821"/>
    </row>
    <row r="468" spans="1:7">
      <c r="A468" s="827"/>
      <c r="B468" s="826"/>
      <c r="C468" s="825"/>
      <c r="D468" s="824"/>
      <c r="E468" s="823"/>
      <c r="F468" s="822"/>
      <c r="G468" s="821"/>
    </row>
    <row r="469" spans="1:7">
      <c r="A469" s="827"/>
      <c r="B469" s="826" t="s">
        <v>2375</v>
      </c>
      <c r="C469" s="825"/>
      <c r="D469" s="824"/>
      <c r="E469" s="823"/>
      <c r="F469" s="822"/>
      <c r="G469" s="821"/>
    </row>
    <row r="470" spans="1:7">
      <c r="A470" s="827"/>
      <c r="B470" s="826" t="s">
        <v>2374</v>
      </c>
      <c r="C470" s="825"/>
      <c r="D470" s="824"/>
      <c r="E470" s="823"/>
      <c r="F470" s="822"/>
      <c r="G470" s="821"/>
    </row>
    <row r="471" spans="1:7">
      <c r="A471" s="827"/>
      <c r="B471" s="826" t="s">
        <v>2373</v>
      </c>
      <c r="C471" s="825"/>
      <c r="D471" s="824"/>
      <c r="E471" s="823"/>
      <c r="F471" s="822"/>
      <c r="G471" s="821"/>
    </row>
    <row r="472" spans="1:7">
      <c r="A472" s="827"/>
      <c r="B472" s="826" t="s">
        <v>2372</v>
      </c>
      <c r="C472" s="825"/>
      <c r="D472" s="824"/>
      <c r="E472" s="823"/>
      <c r="F472" s="822"/>
      <c r="G472" s="821"/>
    </row>
    <row r="473" spans="1:7">
      <c r="A473" s="827"/>
      <c r="B473" s="826"/>
      <c r="C473" s="825"/>
      <c r="D473" s="824"/>
      <c r="E473" s="823"/>
      <c r="F473" s="822"/>
      <c r="G473" s="821"/>
    </row>
    <row r="474" spans="1:7">
      <c r="A474" s="827"/>
      <c r="B474" s="999" t="s">
        <v>2371</v>
      </c>
      <c r="C474" s="825"/>
      <c r="D474" s="824"/>
      <c r="E474" s="823"/>
      <c r="F474" s="822"/>
      <c r="G474" s="821"/>
    </row>
    <row r="475" spans="1:7">
      <c r="A475" s="827"/>
      <c r="B475" s="988" t="s">
        <v>2370</v>
      </c>
      <c r="C475" s="825"/>
      <c r="D475" s="824"/>
      <c r="E475" s="823"/>
      <c r="F475" s="822"/>
      <c r="G475" s="821"/>
    </row>
    <row r="476" spans="1:7">
      <c r="A476" s="827"/>
      <c r="B476" s="988" t="s">
        <v>2369</v>
      </c>
      <c r="C476" s="825"/>
      <c r="D476" s="824"/>
      <c r="E476" s="823"/>
      <c r="F476" s="822"/>
      <c r="G476" s="821"/>
    </row>
    <row r="477" spans="1:7">
      <c r="A477" s="827"/>
      <c r="B477" s="918" t="s">
        <v>2368</v>
      </c>
      <c r="C477" s="825"/>
      <c r="D477" s="824"/>
      <c r="E477" s="823"/>
      <c r="F477" s="822"/>
      <c r="G477" s="821"/>
    </row>
    <row r="478" spans="1:7">
      <c r="A478" s="827"/>
      <c r="B478" s="918" t="s">
        <v>2367</v>
      </c>
      <c r="C478" s="825"/>
      <c r="D478" s="824"/>
      <c r="E478" s="823"/>
      <c r="F478" s="822"/>
      <c r="G478" s="821"/>
    </row>
    <row r="479" spans="1:7">
      <c r="A479" s="827"/>
      <c r="B479" s="826"/>
      <c r="C479" s="825"/>
      <c r="D479" s="824"/>
      <c r="E479" s="823"/>
      <c r="F479" s="822"/>
      <c r="G479" s="821"/>
    </row>
    <row r="480" spans="1:7">
      <c r="A480" s="827"/>
      <c r="B480" s="991" t="s">
        <v>2366</v>
      </c>
      <c r="C480" s="825"/>
      <c r="D480" s="824"/>
      <c r="E480" s="823"/>
      <c r="F480" s="822"/>
      <c r="G480" s="821"/>
    </row>
    <row r="481" spans="1:7" ht="51">
      <c r="A481" s="827"/>
      <c r="B481" s="990" t="s">
        <v>2365</v>
      </c>
      <c r="C481" s="825"/>
      <c r="D481" s="824"/>
      <c r="E481" s="823"/>
      <c r="F481" s="822"/>
      <c r="G481" s="821"/>
    </row>
    <row r="482" spans="1:7" ht="25.5">
      <c r="A482" s="827"/>
      <c r="B482" s="989" t="s">
        <v>2314</v>
      </c>
      <c r="C482" s="825"/>
      <c r="D482" s="824"/>
      <c r="E482" s="823"/>
      <c r="F482" s="822"/>
      <c r="G482" s="821"/>
    </row>
    <row r="483" spans="1:7" ht="54">
      <c r="A483" s="827"/>
      <c r="B483" s="988" t="s">
        <v>2364</v>
      </c>
      <c r="C483" s="825"/>
      <c r="D483" s="824"/>
      <c r="E483" s="823"/>
      <c r="F483" s="822"/>
      <c r="G483" s="821"/>
    </row>
    <row r="484" spans="1:7" ht="44.25">
      <c r="A484" s="827"/>
      <c r="B484" s="992" t="s">
        <v>2363</v>
      </c>
      <c r="C484" s="825"/>
      <c r="D484" s="824"/>
      <c r="E484" s="823"/>
      <c r="F484" s="822"/>
      <c r="G484" s="821"/>
    </row>
    <row r="485" spans="1:7" ht="25.5">
      <c r="A485" s="827"/>
      <c r="B485" s="993" t="s">
        <v>2332</v>
      </c>
      <c r="C485" s="825"/>
      <c r="D485" s="824"/>
      <c r="E485" s="823"/>
      <c r="F485" s="822"/>
      <c r="G485" s="821"/>
    </row>
    <row r="486" spans="1:7">
      <c r="A486" s="827"/>
      <c r="B486" s="918" t="s">
        <v>2331</v>
      </c>
      <c r="C486" s="825"/>
      <c r="D486" s="824"/>
      <c r="E486" s="823"/>
      <c r="F486" s="822"/>
      <c r="G486" s="821"/>
    </row>
    <row r="487" spans="1:7">
      <c r="A487" s="827"/>
      <c r="B487" s="918" t="s">
        <v>2362</v>
      </c>
      <c r="C487" s="825"/>
      <c r="D487" s="824"/>
      <c r="E487" s="823"/>
      <c r="F487" s="822"/>
      <c r="G487" s="821"/>
    </row>
    <row r="488" spans="1:7">
      <c r="A488" s="827"/>
      <c r="B488" s="918" t="s">
        <v>2329</v>
      </c>
      <c r="C488" s="825"/>
      <c r="D488" s="824"/>
      <c r="E488" s="823"/>
      <c r="F488" s="822"/>
      <c r="G488" s="821"/>
    </row>
    <row r="489" spans="1:7" ht="63.75">
      <c r="A489" s="827"/>
      <c r="B489" s="988" t="s">
        <v>2361</v>
      </c>
      <c r="C489" s="825"/>
      <c r="D489" s="824"/>
      <c r="E489" s="823"/>
      <c r="F489" s="822"/>
      <c r="G489" s="821"/>
    </row>
    <row r="490" spans="1:7" ht="25.5">
      <c r="A490" s="827"/>
      <c r="B490" s="993" t="s">
        <v>2327</v>
      </c>
      <c r="C490" s="825"/>
      <c r="D490" s="824"/>
      <c r="E490" s="823"/>
      <c r="F490" s="822"/>
      <c r="G490" s="821"/>
    </row>
    <row r="491" spans="1:7">
      <c r="A491" s="827"/>
      <c r="B491" s="918" t="s">
        <v>2326</v>
      </c>
      <c r="C491" s="825"/>
      <c r="D491" s="824"/>
      <c r="E491" s="823"/>
      <c r="F491" s="822"/>
      <c r="G491" s="821"/>
    </row>
    <row r="492" spans="1:7">
      <c r="A492" s="827"/>
      <c r="B492" s="918" t="s">
        <v>2360</v>
      </c>
      <c r="C492" s="825"/>
      <c r="D492" s="824"/>
      <c r="E492" s="823"/>
      <c r="F492" s="822"/>
      <c r="G492" s="821"/>
    </row>
    <row r="493" spans="1:7">
      <c r="A493" s="827"/>
      <c r="B493" s="918" t="s">
        <v>2359</v>
      </c>
      <c r="C493" s="825"/>
      <c r="D493" s="824"/>
      <c r="E493" s="823"/>
      <c r="F493" s="822"/>
      <c r="G493" s="821"/>
    </row>
    <row r="494" spans="1:7">
      <c r="A494" s="827"/>
      <c r="B494" s="992" t="s">
        <v>2323</v>
      </c>
      <c r="C494" s="825"/>
      <c r="D494" s="824"/>
      <c r="E494" s="823"/>
      <c r="F494" s="822"/>
      <c r="G494" s="821"/>
    </row>
    <row r="495" spans="1:7">
      <c r="A495" s="827"/>
      <c r="B495" s="918" t="s">
        <v>2322</v>
      </c>
      <c r="C495" s="825"/>
      <c r="D495" s="824"/>
      <c r="E495" s="823"/>
      <c r="F495" s="822"/>
      <c r="G495" s="821"/>
    </row>
    <row r="496" spans="1:7">
      <c r="A496" s="827"/>
      <c r="B496" s="918" t="s">
        <v>2358</v>
      </c>
      <c r="C496" s="825"/>
      <c r="D496" s="824"/>
      <c r="E496" s="823"/>
      <c r="F496" s="822"/>
      <c r="G496" s="821"/>
    </row>
    <row r="497" spans="1:7">
      <c r="A497" s="827"/>
      <c r="B497" s="918" t="s">
        <v>2357</v>
      </c>
      <c r="C497" s="825"/>
      <c r="D497" s="824"/>
      <c r="E497" s="823"/>
      <c r="F497" s="822"/>
      <c r="G497" s="821"/>
    </row>
    <row r="498" spans="1:7" ht="25.5">
      <c r="A498" s="827"/>
      <c r="B498" s="989" t="s">
        <v>2314</v>
      </c>
      <c r="C498" s="825"/>
      <c r="D498" s="824"/>
      <c r="E498" s="823"/>
      <c r="F498" s="822"/>
      <c r="G498" s="821"/>
    </row>
    <row r="499" spans="1:7" ht="38.25">
      <c r="A499" s="827"/>
      <c r="B499" s="990" t="s">
        <v>2356</v>
      </c>
      <c r="C499" s="825"/>
      <c r="D499" s="824"/>
      <c r="E499" s="823"/>
      <c r="F499" s="822"/>
      <c r="G499" s="821"/>
    </row>
    <row r="500" spans="1:7">
      <c r="A500" s="827"/>
      <c r="B500" s="918"/>
      <c r="C500" s="825"/>
      <c r="D500" s="824"/>
      <c r="E500" s="823"/>
      <c r="F500" s="822"/>
      <c r="G500" s="821"/>
    </row>
    <row r="501" spans="1:7">
      <c r="A501" s="827"/>
      <c r="B501" s="991" t="s">
        <v>2318</v>
      </c>
      <c r="C501" s="825"/>
      <c r="D501" s="824"/>
      <c r="E501" s="823"/>
      <c r="F501" s="822"/>
      <c r="G501" s="821"/>
    </row>
    <row r="502" spans="1:7" ht="38.25">
      <c r="A502" s="827"/>
      <c r="B502" s="990" t="s">
        <v>2355</v>
      </c>
      <c r="C502" s="825"/>
      <c r="D502" s="824"/>
      <c r="E502" s="823"/>
      <c r="F502" s="822"/>
      <c r="G502" s="821"/>
    </row>
    <row r="503" spans="1:7" ht="25.5">
      <c r="A503" s="827"/>
      <c r="B503" s="989" t="s">
        <v>2314</v>
      </c>
      <c r="C503" s="825"/>
      <c r="D503" s="824"/>
      <c r="E503" s="823"/>
      <c r="F503" s="822"/>
      <c r="G503" s="821"/>
    </row>
    <row r="504" spans="1:7">
      <c r="A504" s="827"/>
      <c r="B504" s="988" t="s">
        <v>2316</v>
      </c>
      <c r="C504" s="825"/>
      <c r="D504" s="824"/>
      <c r="E504" s="823"/>
      <c r="F504" s="822"/>
      <c r="G504" s="821"/>
    </row>
    <row r="505" spans="1:7" ht="51">
      <c r="A505" s="827"/>
      <c r="B505" s="988" t="s">
        <v>2354</v>
      </c>
      <c r="C505" s="825"/>
      <c r="D505" s="824"/>
      <c r="E505" s="823"/>
      <c r="F505" s="822"/>
      <c r="G505" s="821"/>
    </row>
    <row r="506" spans="1:7" ht="25.5">
      <c r="A506" s="827"/>
      <c r="B506" s="989" t="s">
        <v>2314</v>
      </c>
      <c r="C506" s="825"/>
      <c r="D506" s="824"/>
      <c r="E506" s="823"/>
      <c r="F506" s="822"/>
      <c r="G506" s="821"/>
    </row>
    <row r="507" spans="1:7" ht="25.5">
      <c r="A507" s="827"/>
      <c r="B507" s="988" t="s">
        <v>2313</v>
      </c>
      <c r="C507" s="825"/>
      <c r="D507" s="824"/>
      <c r="E507" s="823"/>
      <c r="F507" s="822"/>
      <c r="G507" s="821"/>
    </row>
    <row r="508" spans="1:7">
      <c r="A508" s="827"/>
      <c r="B508" s="918"/>
      <c r="C508" s="825"/>
      <c r="D508" s="824"/>
      <c r="E508" s="823"/>
      <c r="F508" s="822"/>
      <c r="G508" s="821"/>
    </row>
    <row r="509" spans="1:7">
      <c r="A509" s="827"/>
      <c r="B509" s="998" t="s">
        <v>2353</v>
      </c>
      <c r="C509" s="825"/>
      <c r="D509" s="824"/>
      <c r="E509" s="823"/>
      <c r="F509" s="822"/>
      <c r="G509" s="821"/>
    </row>
    <row r="510" spans="1:7">
      <c r="A510" s="827"/>
      <c r="B510" s="997" t="s">
        <v>2352</v>
      </c>
      <c r="C510" s="825"/>
      <c r="D510" s="824"/>
      <c r="E510" s="823"/>
      <c r="F510" s="822"/>
      <c r="G510" s="821"/>
    </row>
    <row r="511" spans="1:7">
      <c r="A511" s="827"/>
      <c r="B511" s="997" t="s">
        <v>2351</v>
      </c>
      <c r="C511" s="825"/>
      <c r="D511" s="824"/>
      <c r="E511" s="823"/>
      <c r="F511" s="822"/>
      <c r="G511" s="821"/>
    </row>
    <row r="512" spans="1:7">
      <c r="A512" s="827"/>
      <c r="B512" s="997" t="s">
        <v>2350</v>
      </c>
      <c r="C512" s="825"/>
      <c r="D512" s="824"/>
      <c r="E512" s="823"/>
      <c r="F512" s="822"/>
      <c r="G512" s="821"/>
    </row>
    <row r="513" spans="1:7">
      <c r="A513" s="827"/>
      <c r="B513" s="997" t="s">
        <v>2349</v>
      </c>
      <c r="C513" s="825"/>
      <c r="D513" s="824"/>
      <c r="E513" s="823"/>
      <c r="F513" s="822"/>
      <c r="G513" s="821"/>
    </row>
    <row r="514" spans="1:7">
      <c r="A514" s="827"/>
      <c r="B514" s="997" t="s">
        <v>2348</v>
      </c>
      <c r="C514" s="825"/>
      <c r="D514" s="824"/>
      <c r="E514" s="823"/>
      <c r="F514" s="822"/>
      <c r="G514" s="821"/>
    </row>
    <row r="515" spans="1:7">
      <c r="A515" s="827"/>
      <c r="B515" s="997" t="s">
        <v>2347</v>
      </c>
      <c r="C515" s="825"/>
      <c r="D515" s="824"/>
      <c r="E515" s="823"/>
      <c r="F515" s="822"/>
      <c r="G515" s="821"/>
    </row>
    <row r="516" spans="1:7">
      <c r="A516" s="827"/>
      <c r="B516" s="997" t="s">
        <v>2346</v>
      </c>
      <c r="C516" s="825"/>
      <c r="D516" s="824"/>
      <c r="E516" s="823"/>
      <c r="F516" s="822"/>
      <c r="G516" s="821"/>
    </row>
    <row r="517" spans="1:7">
      <c r="A517" s="827"/>
      <c r="B517" s="996" t="s">
        <v>2345</v>
      </c>
      <c r="C517" s="825"/>
      <c r="D517" s="824"/>
      <c r="E517" s="823"/>
      <c r="F517" s="822"/>
      <c r="G517" s="821"/>
    </row>
    <row r="518" spans="1:7">
      <c r="A518" s="827"/>
      <c r="B518" s="995" t="s">
        <v>2344</v>
      </c>
      <c r="C518" s="825"/>
      <c r="D518" s="824"/>
      <c r="E518" s="823"/>
      <c r="F518" s="822"/>
      <c r="G518" s="821"/>
    </row>
    <row r="519" spans="1:7">
      <c r="A519" s="827"/>
      <c r="B519" s="836" t="s">
        <v>2343</v>
      </c>
      <c r="C519" s="825"/>
      <c r="D519" s="824"/>
      <c r="E519" s="823"/>
      <c r="F519" s="822"/>
      <c r="G519" s="821"/>
    </row>
    <row r="520" spans="1:7" ht="25.5">
      <c r="A520" s="827"/>
      <c r="B520" s="836" t="s">
        <v>2342</v>
      </c>
      <c r="C520" s="825"/>
      <c r="D520" s="824"/>
      <c r="E520" s="823"/>
      <c r="F520" s="822"/>
      <c r="G520" s="821"/>
    </row>
    <row r="521" spans="1:7">
      <c r="A521" s="827"/>
      <c r="B521" s="836"/>
      <c r="C521" s="825"/>
      <c r="D521" s="824"/>
      <c r="E521" s="823"/>
      <c r="F521" s="822"/>
      <c r="G521" s="821"/>
    </row>
    <row r="522" spans="1:7">
      <c r="A522" s="827"/>
      <c r="B522" s="836" t="s">
        <v>2341</v>
      </c>
      <c r="C522" s="825"/>
      <c r="D522" s="824"/>
      <c r="E522" s="823"/>
      <c r="F522" s="822"/>
      <c r="G522" s="821"/>
    </row>
    <row r="523" spans="1:7">
      <c r="A523" s="827"/>
      <c r="B523" s="930" t="s">
        <v>2340</v>
      </c>
      <c r="C523" s="825"/>
      <c r="D523" s="824"/>
      <c r="E523" s="823"/>
      <c r="F523" s="822"/>
      <c r="G523" s="821"/>
    </row>
    <row r="524" spans="1:7">
      <c r="A524" s="827"/>
      <c r="B524" s="930" t="s">
        <v>2339</v>
      </c>
      <c r="C524" s="825"/>
      <c r="D524" s="824"/>
      <c r="E524" s="823"/>
      <c r="F524" s="822"/>
      <c r="G524" s="821"/>
    </row>
    <row r="525" spans="1:7">
      <c r="A525" s="827"/>
      <c r="B525" s="918"/>
      <c r="C525" s="825"/>
      <c r="D525" s="824"/>
      <c r="E525" s="823"/>
      <c r="F525" s="822"/>
      <c r="G525" s="821"/>
    </row>
    <row r="526" spans="1:7">
      <c r="A526" s="827"/>
      <c r="B526" s="987" t="s">
        <v>2312</v>
      </c>
      <c r="C526" s="825"/>
      <c r="D526" s="824"/>
      <c r="E526" s="823"/>
      <c r="F526" s="822"/>
      <c r="G526" s="821"/>
    </row>
    <row r="527" spans="1:7">
      <c r="A527" s="827"/>
      <c r="B527" s="946" t="s">
        <v>2311</v>
      </c>
      <c r="C527" s="825"/>
      <c r="D527" s="824"/>
      <c r="E527" s="823"/>
      <c r="F527" s="822"/>
      <c r="G527" s="821"/>
    </row>
    <row r="528" spans="1:7">
      <c r="A528" s="827"/>
      <c r="B528" s="946" t="s">
        <v>2338</v>
      </c>
      <c r="C528" s="825"/>
      <c r="D528" s="824"/>
      <c r="E528" s="823"/>
      <c r="F528" s="822"/>
      <c r="G528" s="821"/>
    </row>
    <row r="529" spans="1:7">
      <c r="A529" s="827"/>
      <c r="B529" s="946"/>
      <c r="C529" s="825"/>
      <c r="D529" s="824"/>
      <c r="E529" s="823"/>
      <c r="F529" s="822"/>
      <c r="G529" s="821"/>
    </row>
    <row r="530" spans="1:7">
      <c r="A530" s="827"/>
      <c r="B530" s="946"/>
      <c r="C530" s="825"/>
      <c r="D530" s="824"/>
      <c r="E530" s="823"/>
      <c r="F530" s="822"/>
      <c r="G530" s="821"/>
    </row>
    <row r="531" spans="1:7">
      <c r="A531" s="827">
        <f>COUNT($A$1:A530)+1</f>
        <v>101</v>
      </c>
      <c r="B531" s="994" t="s">
        <v>2337</v>
      </c>
      <c r="C531" s="825"/>
      <c r="D531" s="824" t="s">
        <v>145</v>
      </c>
      <c r="E531" s="823">
        <v>1</v>
      </c>
      <c r="F531" s="822"/>
      <c r="G531" s="821">
        <f>F531*E531</f>
        <v>0</v>
      </c>
    </row>
    <row r="532" spans="1:7">
      <c r="A532" s="827"/>
      <c r="B532" s="991" t="s">
        <v>2336</v>
      </c>
      <c r="C532" s="825"/>
      <c r="D532" s="824"/>
      <c r="E532" s="823"/>
      <c r="F532" s="822"/>
      <c r="G532" s="821"/>
    </row>
    <row r="533" spans="1:7" ht="51">
      <c r="A533" s="827"/>
      <c r="B533" s="990" t="s">
        <v>2335</v>
      </c>
      <c r="C533" s="825"/>
      <c r="D533" s="824"/>
      <c r="E533" s="823"/>
      <c r="F533" s="822"/>
      <c r="G533" s="821"/>
    </row>
    <row r="534" spans="1:7" ht="25.5">
      <c r="A534" s="827"/>
      <c r="B534" s="989" t="s">
        <v>2314</v>
      </c>
      <c r="C534" s="825"/>
      <c r="D534" s="824"/>
      <c r="E534" s="823"/>
      <c r="F534" s="822"/>
      <c r="G534" s="821"/>
    </row>
    <row r="535" spans="1:7" ht="54">
      <c r="A535" s="827"/>
      <c r="B535" s="988" t="s">
        <v>2334</v>
      </c>
      <c r="C535" s="825"/>
      <c r="D535" s="824"/>
      <c r="E535" s="823"/>
      <c r="F535" s="822"/>
      <c r="G535" s="821"/>
    </row>
    <row r="536" spans="1:7" ht="44.25">
      <c r="A536" s="827"/>
      <c r="B536" s="992" t="s">
        <v>2333</v>
      </c>
      <c r="C536" s="825"/>
      <c r="D536" s="824"/>
      <c r="E536" s="823"/>
      <c r="F536" s="822"/>
      <c r="G536" s="821"/>
    </row>
    <row r="537" spans="1:7" ht="25.5">
      <c r="A537" s="827"/>
      <c r="B537" s="993" t="s">
        <v>2332</v>
      </c>
      <c r="C537" s="825"/>
      <c r="D537" s="824"/>
      <c r="E537" s="823"/>
      <c r="F537" s="822"/>
      <c r="G537" s="821"/>
    </row>
    <row r="538" spans="1:7">
      <c r="A538" s="827"/>
      <c r="B538" s="918" t="s">
        <v>2331</v>
      </c>
      <c r="C538" s="825"/>
      <c r="D538" s="824"/>
      <c r="E538" s="823"/>
      <c r="F538" s="822"/>
      <c r="G538" s="821"/>
    </row>
    <row r="539" spans="1:7">
      <c r="A539" s="827"/>
      <c r="B539" s="988" t="s">
        <v>2330</v>
      </c>
      <c r="C539" s="825"/>
      <c r="D539" s="824"/>
      <c r="E539" s="823"/>
      <c r="F539" s="822"/>
      <c r="G539" s="821"/>
    </row>
    <row r="540" spans="1:7">
      <c r="A540" s="827"/>
      <c r="B540" s="918" t="s">
        <v>2329</v>
      </c>
      <c r="C540" s="825"/>
      <c r="D540" s="824"/>
      <c r="E540" s="823"/>
      <c r="F540" s="822"/>
      <c r="G540" s="821"/>
    </row>
    <row r="541" spans="1:7" ht="63.75">
      <c r="A541" s="827"/>
      <c r="B541" s="988" t="s">
        <v>2328</v>
      </c>
      <c r="C541" s="825"/>
      <c r="D541" s="824"/>
      <c r="E541" s="823"/>
      <c r="F541" s="822"/>
      <c r="G541" s="821"/>
    </row>
    <row r="542" spans="1:7" ht="25.5">
      <c r="A542" s="827"/>
      <c r="B542" s="993" t="s">
        <v>2327</v>
      </c>
      <c r="C542" s="825"/>
      <c r="D542" s="824"/>
      <c r="E542" s="823"/>
      <c r="F542" s="822"/>
      <c r="G542" s="821"/>
    </row>
    <row r="543" spans="1:7">
      <c r="A543" s="827"/>
      <c r="B543" s="918" t="s">
        <v>2326</v>
      </c>
      <c r="C543" s="825"/>
      <c r="D543" s="824"/>
      <c r="E543" s="823"/>
      <c r="F543" s="822"/>
      <c r="G543" s="821"/>
    </row>
    <row r="544" spans="1:7">
      <c r="A544" s="827"/>
      <c r="B544" s="918" t="s">
        <v>2325</v>
      </c>
      <c r="C544" s="825"/>
      <c r="D544" s="824"/>
      <c r="E544" s="823"/>
      <c r="F544" s="822"/>
      <c r="G544" s="821"/>
    </row>
    <row r="545" spans="1:7">
      <c r="A545" s="827"/>
      <c r="B545" s="918" t="s">
        <v>2324</v>
      </c>
      <c r="C545" s="825"/>
      <c r="D545" s="824"/>
      <c r="E545" s="823"/>
      <c r="F545" s="822"/>
      <c r="G545" s="821"/>
    </row>
    <row r="546" spans="1:7">
      <c r="A546" s="827"/>
      <c r="B546" s="992" t="s">
        <v>2323</v>
      </c>
      <c r="C546" s="825"/>
      <c r="D546" s="824"/>
      <c r="E546" s="823"/>
      <c r="F546" s="822"/>
      <c r="G546" s="821"/>
    </row>
    <row r="547" spans="1:7">
      <c r="A547" s="827"/>
      <c r="B547" s="918" t="s">
        <v>2322</v>
      </c>
      <c r="C547" s="825"/>
      <c r="D547" s="824"/>
      <c r="E547" s="823"/>
      <c r="F547" s="822"/>
      <c r="G547" s="821"/>
    </row>
    <row r="548" spans="1:7">
      <c r="A548" s="827"/>
      <c r="B548" s="918" t="s">
        <v>2321</v>
      </c>
      <c r="C548" s="825"/>
      <c r="D548" s="824"/>
      <c r="E548" s="823"/>
      <c r="F548" s="822"/>
      <c r="G548" s="821"/>
    </row>
    <row r="549" spans="1:7">
      <c r="A549" s="827"/>
      <c r="B549" s="918" t="s">
        <v>2320</v>
      </c>
      <c r="C549" s="825"/>
      <c r="D549" s="824"/>
      <c r="E549" s="823"/>
      <c r="F549" s="822"/>
      <c r="G549" s="821"/>
    </row>
    <row r="550" spans="1:7" ht="25.5">
      <c r="A550" s="827"/>
      <c r="B550" s="989" t="s">
        <v>2314</v>
      </c>
      <c r="C550" s="825"/>
      <c r="D550" s="824"/>
      <c r="E550" s="823"/>
      <c r="F550" s="822"/>
      <c r="G550" s="821"/>
    </row>
    <row r="551" spans="1:7" ht="38.25">
      <c r="A551" s="827"/>
      <c r="B551" s="990" t="s">
        <v>2319</v>
      </c>
      <c r="C551" s="825"/>
      <c r="D551" s="824"/>
      <c r="E551" s="823"/>
      <c r="F551" s="822"/>
      <c r="G551" s="821"/>
    </row>
    <row r="552" spans="1:7">
      <c r="A552" s="827"/>
      <c r="B552" s="946"/>
      <c r="C552" s="825"/>
      <c r="D552" s="824"/>
      <c r="E552" s="823"/>
      <c r="F552" s="822"/>
      <c r="G552" s="821"/>
    </row>
    <row r="553" spans="1:7">
      <c r="A553" s="827"/>
      <c r="B553" s="991" t="s">
        <v>2318</v>
      </c>
      <c r="C553" s="825"/>
      <c r="D553" s="824"/>
      <c r="E553" s="823"/>
      <c r="F553" s="822"/>
      <c r="G553" s="821"/>
    </row>
    <row r="554" spans="1:7" ht="38.25">
      <c r="A554" s="827"/>
      <c r="B554" s="990" t="s">
        <v>2317</v>
      </c>
      <c r="C554" s="825"/>
      <c r="D554" s="824"/>
      <c r="E554" s="823"/>
      <c r="F554" s="822"/>
      <c r="G554" s="821"/>
    </row>
    <row r="555" spans="1:7" ht="25.5">
      <c r="A555" s="827"/>
      <c r="B555" s="989" t="s">
        <v>2314</v>
      </c>
      <c r="C555" s="825"/>
      <c r="D555" s="824"/>
      <c r="E555" s="823"/>
      <c r="F555" s="822"/>
      <c r="G555" s="821"/>
    </row>
    <row r="556" spans="1:7">
      <c r="A556" s="827"/>
      <c r="B556" s="988" t="s">
        <v>2316</v>
      </c>
      <c r="C556" s="825"/>
      <c r="D556" s="824"/>
      <c r="E556" s="823"/>
      <c r="F556" s="822"/>
      <c r="G556" s="821"/>
    </row>
    <row r="557" spans="1:7" ht="51">
      <c r="A557" s="827"/>
      <c r="B557" s="988" t="s">
        <v>2315</v>
      </c>
      <c r="C557" s="825"/>
      <c r="D557" s="824"/>
      <c r="E557" s="823"/>
      <c r="F557" s="822"/>
      <c r="G557" s="821"/>
    </row>
    <row r="558" spans="1:7" ht="25.5">
      <c r="A558" s="827"/>
      <c r="B558" s="989" t="s">
        <v>2314</v>
      </c>
      <c r="C558" s="825"/>
      <c r="D558" s="824"/>
      <c r="E558" s="823"/>
      <c r="F558" s="822"/>
      <c r="G558" s="821"/>
    </row>
    <row r="559" spans="1:7" ht="25.5">
      <c r="A559" s="827"/>
      <c r="B559" s="988" t="s">
        <v>2313</v>
      </c>
      <c r="C559" s="825"/>
      <c r="D559" s="824"/>
      <c r="E559" s="823"/>
      <c r="F559" s="822"/>
      <c r="G559" s="821"/>
    </row>
    <row r="560" spans="1:7">
      <c r="A560" s="827"/>
      <c r="B560" s="946"/>
      <c r="C560" s="825"/>
      <c r="D560" s="824"/>
      <c r="E560" s="823"/>
      <c r="F560" s="822"/>
      <c r="G560" s="821"/>
    </row>
    <row r="561" spans="1:7">
      <c r="A561" s="827"/>
      <c r="B561" s="987" t="s">
        <v>2312</v>
      </c>
      <c r="C561" s="825"/>
      <c r="D561" s="824"/>
      <c r="E561" s="823"/>
      <c r="F561" s="822"/>
      <c r="G561" s="821"/>
    </row>
    <row r="562" spans="1:7">
      <c r="A562" s="827"/>
      <c r="B562" s="946" t="s">
        <v>2311</v>
      </c>
      <c r="C562" s="825"/>
      <c r="D562" s="824"/>
      <c r="E562" s="823"/>
      <c r="F562" s="822"/>
      <c r="G562" s="821"/>
    </row>
    <row r="563" spans="1:7">
      <c r="A563" s="827"/>
      <c r="B563" s="946" t="s">
        <v>2310</v>
      </c>
      <c r="C563" s="825"/>
      <c r="D563" s="824"/>
      <c r="E563" s="823"/>
      <c r="F563" s="822"/>
      <c r="G563" s="821"/>
    </row>
    <row r="564" spans="1:7">
      <c r="A564" s="827"/>
      <c r="B564" s="946"/>
      <c r="C564" s="825"/>
      <c r="D564" s="824"/>
      <c r="E564" s="823"/>
      <c r="F564" s="822"/>
      <c r="G564" s="821"/>
    </row>
    <row r="565" spans="1:7" s="936" customFormat="1">
      <c r="A565" s="878">
        <f>COUNT($A$1:A564)+1</f>
        <v>102</v>
      </c>
      <c r="B565" s="986" t="s">
        <v>2309</v>
      </c>
      <c r="C565" s="985"/>
      <c r="D565" s="984"/>
      <c r="E565" s="983"/>
      <c r="F565" s="982"/>
      <c r="G565" s="981"/>
    </row>
    <row r="566" spans="1:7" s="936" customFormat="1">
      <c r="A566" s="827"/>
      <c r="B566" s="946"/>
      <c r="C566" s="825"/>
      <c r="D566" s="824"/>
      <c r="E566" s="823"/>
      <c r="F566" s="822"/>
      <c r="G566" s="821"/>
    </row>
    <row r="567" spans="1:7" s="936" customFormat="1">
      <c r="A567" s="827"/>
      <c r="B567" s="966" t="s">
        <v>2308</v>
      </c>
      <c r="C567" s="825"/>
      <c r="D567" s="824"/>
      <c r="E567" s="823"/>
      <c r="F567" s="822"/>
      <c r="G567" s="821"/>
    </row>
    <row r="568" spans="1:7" s="936" customFormat="1" ht="38.25">
      <c r="A568" s="965">
        <v>1</v>
      </c>
      <c r="B568" s="946" t="s">
        <v>2284</v>
      </c>
      <c r="C568" s="825"/>
      <c r="D568" s="824" t="s">
        <v>145</v>
      </c>
      <c r="E568" s="823">
        <v>1</v>
      </c>
      <c r="F568" s="822"/>
      <c r="G568" s="821">
        <f t="shared" ref="G568:G577" si="1">F568*E568</f>
        <v>0</v>
      </c>
    </row>
    <row r="569" spans="1:7" s="936" customFormat="1" ht="25.5">
      <c r="A569" s="965">
        <v>2</v>
      </c>
      <c r="B569" s="946" t="s">
        <v>2282</v>
      </c>
      <c r="C569" s="825"/>
      <c r="D569" s="824" t="s">
        <v>145</v>
      </c>
      <c r="E569" s="823">
        <v>2</v>
      </c>
      <c r="F569" s="822"/>
      <c r="G569" s="821">
        <f t="shared" si="1"/>
        <v>0</v>
      </c>
    </row>
    <row r="570" spans="1:7" s="936" customFormat="1" ht="25.5">
      <c r="A570" s="965">
        <v>3</v>
      </c>
      <c r="B570" s="946" t="s">
        <v>2283</v>
      </c>
      <c r="C570" s="825"/>
      <c r="D570" s="824" t="s">
        <v>145</v>
      </c>
      <c r="E570" s="823">
        <v>1</v>
      </c>
      <c r="F570" s="822"/>
      <c r="G570" s="821">
        <f t="shared" si="1"/>
        <v>0</v>
      </c>
    </row>
    <row r="571" spans="1:7" s="936" customFormat="1" ht="25.5">
      <c r="A571" s="965">
        <v>4</v>
      </c>
      <c r="B571" s="946" t="s">
        <v>2304</v>
      </c>
      <c r="C571" s="825"/>
      <c r="D571" s="824" t="s">
        <v>145</v>
      </c>
      <c r="E571" s="823">
        <v>1</v>
      </c>
      <c r="F571" s="822"/>
      <c r="G571" s="821">
        <f t="shared" si="1"/>
        <v>0</v>
      </c>
    </row>
    <row r="572" spans="1:7" s="936" customFormat="1" ht="38.25">
      <c r="A572" s="965">
        <v>5</v>
      </c>
      <c r="B572" s="946" t="s">
        <v>2303</v>
      </c>
      <c r="C572" s="825"/>
      <c r="D572" s="824" t="s">
        <v>145</v>
      </c>
      <c r="E572" s="823">
        <v>2</v>
      </c>
      <c r="F572" s="822"/>
      <c r="G572" s="821">
        <f t="shared" si="1"/>
        <v>0</v>
      </c>
    </row>
    <row r="573" spans="1:7" s="936" customFormat="1" ht="38.25">
      <c r="A573" s="965">
        <v>6</v>
      </c>
      <c r="B573" s="946" t="s">
        <v>2279</v>
      </c>
      <c r="C573" s="825"/>
      <c r="D573" s="824" t="s">
        <v>145</v>
      </c>
      <c r="E573" s="823">
        <v>1</v>
      </c>
      <c r="F573" s="822"/>
      <c r="G573" s="821">
        <f t="shared" si="1"/>
        <v>0</v>
      </c>
    </row>
    <row r="574" spans="1:7" s="936" customFormat="1" ht="25.5">
      <c r="A574" s="965">
        <v>7</v>
      </c>
      <c r="B574" s="946" t="s">
        <v>2302</v>
      </c>
      <c r="C574" s="825"/>
      <c r="D574" s="824" t="s">
        <v>145</v>
      </c>
      <c r="E574" s="823">
        <v>1</v>
      </c>
      <c r="F574" s="822"/>
      <c r="G574" s="821">
        <f t="shared" si="1"/>
        <v>0</v>
      </c>
    </row>
    <row r="575" spans="1:7" s="936" customFormat="1" ht="25.5">
      <c r="A575" s="965">
        <v>8</v>
      </c>
      <c r="B575" s="946" t="s">
        <v>2301</v>
      </c>
      <c r="C575" s="825"/>
      <c r="D575" s="824" t="s">
        <v>145</v>
      </c>
      <c r="E575" s="823">
        <v>1</v>
      </c>
      <c r="F575" s="822"/>
      <c r="G575" s="821">
        <f t="shared" si="1"/>
        <v>0</v>
      </c>
    </row>
    <row r="576" spans="1:7" s="936" customFormat="1" ht="25.5">
      <c r="A576" s="965">
        <v>9</v>
      </c>
      <c r="B576" s="946" t="s">
        <v>2300</v>
      </c>
      <c r="C576" s="825"/>
      <c r="D576" s="824" t="s">
        <v>145</v>
      </c>
      <c r="E576" s="823">
        <v>2</v>
      </c>
      <c r="F576" s="822"/>
      <c r="G576" s="821">
        <f t="shared" si="1"/>
        <v>0</v>
      </c>
    </row>
    <row r="577" spans="1:7" s="936" customFormat="1" ht="25.5">
      <c r="A577" s="973">
        <v>10</v>
      </c>
      <c r="B577" s="972" t="s">
        <v>2299</v>
      </c>
      <c r="C577" s="971"/>
      <c r="D577" s="970" t="s">
        <v>145</v>
      </c>
      <c r="E577" s="969">
        <v>4</v>
      </c>
      <c r="F577" s="968"/>
      <c r="G577" s="967">
        <f t="shared" si="1"/>
        <v>0</v>
      </c>
    </row>
    <row r="578" spans="1:7" s="936" customFormat="1">
      <c r="A578" s="965"/>
      <c r="B578" s="946" t="s">
        <v>2298</v>
      </c>
      <c r="C578" s="825"/>
      <c r="D578" s="824"/>
      <c r="E578" s="823"/>
      <c r="F578" s="822"/>
      <c r="G578" s="821"/>
    </row>
    <row r="579" spans="1:7" s="936" customFormat="1" ht="25.5">
      <c r="A579" s="965">
        <v>1</v>
      </c>
      <c r="B579" s="946" t="s">
        <v>2293</v>
      </c>
      <c r="C579" s="825"/>
      <c r="D579" s="824" t="s">
        <v>145</v>
      </c>
      <c r="E579" s="823">
        <v>1</v>
      </c>
      <c r="F579" s="822"/>
      <c r="G579" s="821">
        <f>F579*E579</f>
        <v>0</v>
      </c>
    </row>
    <row r="580" spans="1:7" s="936" customFormat="1" ht="25.5">
      <c r="A580" s="965">
        <v>2</v>
      </c>
      <c r="B580" s="946" t="s">
        <v>2292</v>
      </c>
      <c r="C580" s="825"/>
      <c r="D580" s="824" t="s">
        <v>145</v>
      </c>
      <c r="E580" s="823">
        <v>1</v>
      </c>
      <c r="F580" s="822"/>
      <c r="G580" s="821">
        <f>F580*E580</f>
        <v>0</v>
      </c>
    </row>
    <row r="581" spans="1:7" s="936" customFormat="1" ht="38.25">
      <c r="A581" s="973">
        <v>3</v>
      </c>
      <c r="B581" s="972" t="s">
        <v>2291</v>
      </c>
      <c r="C581" s="971"/>
      <c r="D581" s="970" t="s">
        <v>145</v>
      </c>
      <c r="E581" s="969">
        <v>1</v>
      </c>
      <c r="F581" s="968"/>
      <c r="G581" s="967">
        <f>F581*E581</f>
        <v>0</v>
      </c>
    </row>
    <row r="582" spans="1:7" s="936" customFormat="1">
      <c r="A582" s="965"/>
      <c r="B582" s="946" t="s">
        <v>2297</v>
      </c>
      <c r="C582" s="825"/>
      <c r="D582" s="824"/>
      <c r="E582" s="823"/>
      <c r="F582" s="822"/>
      <c r="G582" s="821"/>
    </row>
    <row r="583" spans="1:7" s="936" customFormat="1" ht="25.5">
      <c r="A583" s="965">
        <v>1</v>
      </c>
      <c r="B583" s="946" t="s">
        <v>2296</v>
      </c>
      <c r="C583" s="825"/>
      <c r="D583" s="824" t="s">
        <v>145</v>
      </c>
      <c r="E583" s="823">
        <v>1</v>
      </c>
      <c r="F583" s="822"/>
      <c r="G583" s="821">
        <f>F583*E583</f>
        <v>0</v>
      </c>
    </row>
    <row r="584" spans="1:7" s="936" customFormat="1" ht="25.5">
      <c r="A584" s="965">
        <v>2</v>
      </c>
      <c r="B584" s="946" t="s">
        <v>2295</v>
      </c>
      <c r="C584" s="825"/>
      <c r="D584" s="824" t="s">
        <v>145</v>
      </c>
      <c r="E584" s="823">
        <v>1</v>
      </c>
      <c r="F584" s="822"/>
      <c r="G584" s="821">
        <f>F584*E584</f>
        <v>0</v>
      </c>
    </row>
    <row r="585" spans="1:7" s="936" customFormat="1" ht="38.25">
      <c r="A585" s="973">
        <v>3</v>
      </c>
      <c r="B585" s="972" t="s">
        <v>2291</v>
      </c>
      <c r="C585" s="971"/>
      <c r="D585" s="970" t="s">
        <v>145</v>
      </c>
      <c r="E585" s="969">
        <v>1</v>
      </c>
      <c r="F585" s="968"/>
      <c r="G585" s="967">
        <f>F585*E585</f>
        <v>0</v>
      </c>
    </row>
    <row r="586" spans="1:7" s="936" customFormat="1">
      <c r="A586" s="965"/>
      <c r="B586" s="946" t="s">
        <v>2294</v>
      </c>
      <c r="C586" s="825"/>
      <c r="D586" s="824"/>
      <c r="E586" s="823"/>
      <c r="F586" s="822"/>
      <c r="G586" s="821"/>
    </row>
    <row r="587" spans="1:7" s="936" customFormat="1" ht="25.5">
      <c r="A587" s="965">
        <v>1</v>
      </c>
      <c r="B587" s="946" t="s">
        <v>2293</v>
      </c>
      <c r="C587" s="825"/>
      <c r="D587" s="824" t="s">
        <v>145</v>
      </c>
      <c r="E587" s="823">
        <v>1</v>
      </c>
      <c r="F587" s="822"/>
      <c r="G587" s="821">
        <f t="shared" ref="G587:G596" si="2">F587*E587</f>
        <v>0</v>
      </c>
    </row>
    <row r="588" spans="1:7" s="936" customFormat="1" ht="25.5">
      <c r="A588" s="965">
        <v>2</v>
      </c>
      <c r="B588" s="946" t="s">
        <v>2292</v>
      </c>
      <c r="C588" s="825"/>
      <c r="D588" s="824" t="s">
        <v>145</v>
      </c>
      <c r="E588" s="823">
        <v>1</v>
      </c>
      <c r="F588" s="822"/>
      <c r="G588" s="821">
        <f t="shared" si="2"/>
        <v>0</v>
      </c>
    </row>
    <row r="589" spans="1:7" s="936" customFormat="1" ht="38.25">
      <c r="A589" s="965">
        <v>3</v>
      </c>
      <c r="B589" s="946" t="s">
        <v>2291</v>
      </c>
      <c r="C589" s="825"/>
      <c r="D589" s="824" t="s">
        <v>145</v>
      </c>
      <c r="E589" s="823">
        <v>1</v>
      </c>
      <c r="F589" s="822"/>
      <c r="G589" s="821">
        <f t="shared" si="2"/>
        <v>0</v>
      </c>
    </row>
    <row r="590" spans="1:7" s="936" customFormat="1" ht="38.25">
      <c r="A590" s="965">
        <v>4</v>
      </c>
      <c r="B590" s="946" t="s">
        <v>2307</v>
      </c>
      <c r="C590" s="825"/>
      <c r="D590" s="824" t="s">
        <v>145</v>
      </c>
      <c r="E590" s="823">
        <v>2</v>
      </c>
      <c r="F590" s="822"/>
      <c r="G590" s="821">
        <f t="shared" si="2"/>
        <v>0</v>
      </c>
    </row>
    <row r="591" spans="1:7" s="936" customFormat="1" ht="38.25">
      <c r="A591" s="965">
        <v>5</v>
      </c>
      <c r="B591" s="946" t="s">
        <v>2306</v>
      </c>
      <c r="C591" s="825"/>
      <c r="D591" s="824" t="s">
        <v>145</v>
      </c>
      <c r="E591" s="823">
        <v>1</v>
      </c>
      <c r="F591" s="822"/>
      <c r="G591" s="821">
        <f t="shared" si="2"/>
        <v>0</v>
      </c>
    </row>
    <row r="592" spans="1:7" s="936" customFormat="1" ht="25.5">
      <c r="A592" s="965">
        <v>6</v>
      </c>
      <c r="B592" s="946" t="s">
        <v>2290</v>
      </c>
      <c r="C592" s="825"/>
      <c r="D592" s="824" t="s">
        <v>145</v>
      </c>
      <c r="E592" s="823">
        <v>2</v>
      </c>
      <c r="F592" s="822"/>
      <c r="G592" s="821">
        <f t="shared" si="2"/>
        <v>0</v>
      </c>
    </row>
    <row r="593" spans="1:7" s="936" customFormat="1" ht="25.5">
      <c r="A593" s="965">
        <v>7</v>
      </c>
      <c r="B593" s="946" t="s">
        <v>2289</v>
      </c>
      <c r="C593" s="825"/>
      <c r="D593" s="824" t="s">
        <v>145</v>
      </c>
      <c r="E593" s="823">
        <v>2</v>
      </c>
      <c r="F593" s="822"/>
      <c r="G593" s="821">
        <f t="shared" si="2"/>
        <v>0</v>
      </c>
    </row>
    <row r="594" spans="1:7" s="936" customFormat="1" ht="25.5">
      <c r="A594" s="965">
        <v>8</v>
      </c>
      <c r="B594" s="946" t="s">
        <v>2288</v>
      </c>
      <c r="C594" s="825"/>
      <c r="D594" s="824" t="s">
        <v>2264</v>
      </c>
      <c r="E594" s="823">
        <v>1</v>
      </c>
      <c r="F594" s="822"/>
      <c r="G594" s="821">
        <f t="shared" si="2"/>
        <v>0</v>
      </c>
    </row>
    <row r="595" spans="1:7" s="936" customFormat="1" ht="25.5">
      <c r="A595" s="965">
        <v>9</v>
      </c>
      <c r="B595" s="946" t="s">
        <v>2287</v>
      </c>
      <c r="C595" s="825"/>
      <c r="D595" s="824" t="s">
        <v>2264</v>
      </c>
      <c r="E595" s="823">
        <v>1</v>
      </c>
      <c r="F595" s="822"/>
      <c r="G595" s="821">
        <f t="shared" si="2"/>
        <v>0</v>
      </c>
    </row>
    <row r="596" spans="1:7" s="936" customFormat="1" ht="114.75">
      <c r="A596" s="973">
        <v>10</v>
      </c>
      <c r="B596" s="974" t="s">
        <v>2286</v>
      </c>
      <c r="C596" s="971"/>
      <c r="D596" s="970" t="s">
        <v>2264</v>
      </c>
      <c r="E596" s="969" t="s">
        <v>1393</v>
      </c>
      <c r="F596" s="968"/>
      <c r="G596" s="967">
        <f t="shared" si="2"/>
        <v>0</v>
      </c>
    </row>
    <row r="597" spans="1:7" s="936" customFormat="1">
      <c r="A597" s="965"/>
      <c r="B597" s="966" t="s">
        <v>2271</v>
      </c>
      <c r="C597" s="825"/>
      <c r="D597" s="824"/>
      <c r="E597" s="823"/>
      <c r="F597" s="822"/>
      <c r="G597" s="821"/>
    </row>
    <row r="598" spans="1:7" s="936" customFormat="1" ht="51">
      <c r="A598" s="965">
        <v>1</v>
      </c>
      <c r="B598" s="946" t="s">
        <v>2270</v>
      </c>
      <c r="C598" s="825"/>
      <c r="D598" s="824" t="s">
        <v>145</v>
      </c>
      <c r="E598" s="823">
        <v>105</v>
      </c>
      <c r="F598" s="822"/>
      <c r="G598" s="821">
        <f>F598*E598</f>
        <v>0</v>
      </c>
    </row>
    <row r="599" spans="1:7" s="936" customFormat="1" ht="102">
      <c r="A599" s="965">
        <v>2</v>
      </c>
      <c r="B599" s="980" t="s">
        <v>2269</v>
      </c>
      <c r="C599" s="825"/>
      <c r="D599" s="824" t="s">
        <v>2264</v>
      </c>
      <c r="E599" s="823" t="s">
        <v>1393</v>
      </c>
      <c r="F599" s="822"/>
      <c r="G599" s="821">
        <f>F599*E599</f>
        <v>0</v>
      </c>
    </row>
    <row r="600" spans="1:7" s="936" customFormat="1">
      <c r="A600" s="973"/>
      <c r="B600" s="972"/>
      <c r="C600" s="971"/>
      <c r="D600" s="970"/>
      <c r="E600" s="969"/>
      <c r="F600" s="968"/>
      <c r="G600" s="967"/>
    </row>
    <row r="601" spans="1:7" s="936" customFormat="1">
      <c r="A601" s="965"/>
      <c r="B601" s="966" t="s">
        <v>2305</v>
      </c>
      <c r="C601" s="825"/>
      <c r="D601" s="824"/>
      <c r="E601" s="823"/>
      <c r="F601" s="822"/>
      <c r="G601" s="821"/>
    </row>
    <row r="602" spans="1:7" s="936" customFormat="1" ht="38.25">
      <c r="A602" s="965">
        <v>1</v>
      </c>
      <c r="B602" s="946" t="s">
        <v>2284</v>
      </c>
      <c r="C602" s="825"/>
      <c r="D602" s="824" t="s">
        <v>145</v>
      </c>
      <c r="E602" s="823">
        <v>1</v>
      </c>
      <c r="F602" s="822"/>
      <c r="G602" s="821">
        <f t="shared" ref="G602:G611" si="3">F602*E602</f>
        <v>0</v>
      </c>
    </row>
    <row r="603" spans="1:7" s="936" customFormat="1" ht="25.5">
      <c r="A603" s="965">
        <v>2</v>
      </c>
      <c r="B603" s="946" t="s">
        <v>2282</v>
      </c>
      <c r="C603" s="825"/>
      <c r="D603" s="824" t="s">
        <v>145</v>
      </c>
      <c r="E603" s="823">
        <v>3</v>
      </c>
      <c r="F603" s="822"/>
      <c r="G603" s="821">
        <f t="shared" si="3"/>
        <v>0</v>
      </c>
    </row>
    <row r="604" spans="1:7" s="936" customFormat="1" ht="25.5">
      <c r="A604" s="965">
        <v>3</v>
      </c>
      <c r="B604" s="946" t="s">
        <v>2283</v>
      </c>
      <c r="C604" s="825"/>
      <c r="D604" s="824" t="s">
        <v>145</v>
      </c>
      <c r="E604" s="823">
        <v>1</v>
      </c>
      <c r="F604" s="822"/>
      <c r="G604" s="821">
        <f t="shared" si="3"/>
        <v>0</v>
      </c>
    </row>
    <row r="605" spans="1:7" s="936" customFormat="1" ht="25.5">
      <c r="A605" s="965">
        <v>4</v>
      </c>
      <c r="B605" s="946" t="s">
        <v>2304</v>
      </c>
      <c r="C605" s="825"/>
      <c r="D605" s="824" t="s">
        <v>145</v>
      </c>
      <c r="E605" s="823">
        <v>1</v>
      </c>
      <c r="F605" s="822"/>
      <c r="G605" s="821">
        <f t="shared" si="3"/>
        <v>0</v>
      </c>
    </row>
    <row r="606" spans="1:7" s="936" customFormat="1" ht="38.25">
      <c r="A606" s="965">
        <v>5</v>
      </c>
      <c r="B606" s="946" t="s">
        <v>2303</v>
      </c>
      <c r="C606" s="825"/>
      <c r="D606" s="824" t="s">
        <v>145</v>
      </c>
      <c r="E606" s="823">
        <v>2</v>
      </c>
      <c r="F606" s="822"/>
      <c r="G606" s="821">
        <f t="shared" si="3"/>
        <v>0</v>
      </c>
    </row>
    <row r="607" spans="1:7" s="936" customFormat="1" ht="38.25">
      <c r="A607" s="965">
        <v>6</v>
      </c>
      <c r="B607" s="946" t="s">
        <v>2279</v>
      </c>
      <c r="C607" s="825"/>
      <c r="D607" s="824" t="s">
        <v>145</v>
      </c>
      <c r="E607" s="823">
        <v>1</v>
      </c>
      <c r="F607" s="822"/>
      <c r="G607" s="821">
        <f t="shared" si="3"/>
        <v>0</v>
      </c>
    </row>
    <row r="608" spans="1:7" s="936" customFormat="1" ht="25.5">
      <c r="A608" s="965">
        <v>7</v>
      </c>
      <c r="B608" s="946" t="s">
        <v>2302</v>
      </c>
      <c r="C608" s="825"/>
      <c r="D608" s="824" t="s">
        <v>145</v>
      </c>
      <c r="E608" s="823">
        <v>1</v>
      </c>
      <c r="F608" s="822"/>
      <c r="G608" s="821">
        <f t="shared" si="3"/>
        <v>0</v>
      </c>
    </row>
    <row r="609" spans="1:7" s="936" customFormat="1" ht="25.5">
      <c r="A609" s="965">
        <v>8</v>
      </c>
      <c r="B609" s="946" t="s">
        <v>2301</v>
      </c>
      <c r="C609" s="825"/>
      <c r="D609" s="824" t="s">
        <v>145</v>
      </c>
      <c r="E609" s="823">
        <v>1</v>
      </c>
      <c r="F609" s="822"/>
      <c r="G609" s="821">
        <f t="shared" si="3"/>
        <v>0</v>
      </c>
    </row>
    <row r="610" spans="1:7" s="936" customFormat="1" ht="25.5">
      <c r="A610" s="965">
        <v>9</v>
      </c>
      <c r="B610" s="946" t="s">
        <v>2300</v>
      </c>
      <c r="C610" s="825"/>
      <c r="D610" s="824" t="s">
        <v>145</v>
      </c>
      <c r="E610" s="823">
        <v>2</v>
      </c>
      <c r="F610" s="822"/>
      <c r="G610" s="821">
        <f t="shared" si="3"/>
        <v>0</v>
      </c>
    </row>
    <row r="611" spans="1:7" s="936" customFormat="1" ht="25.5">
      <c r="A611" s="973">
        <v>10</v>
      </c>
      <c r="B611" s="972" t="s">
        <v>2299</v>
      </c>
      <c r="C611" s="971"/>
      <c r="D611" s="970" t="s">
        <v>145</v>
      </c>
      <c r="E611" s="969">
        <v>4</v>
      </c>
      <c r="F611" s="968"/>
      <c r="G611" s="967">
        <f t="shared" si="3"/>
        <v>0</v>
      </c>
    </row>
    <row r="612" spans="1:7" s="936" customFormat="1">
      <c r="A612" s="965"/>
      <c r="B612" s="946" t="s">
        <v>2298</v>
      </c>
      <c r="C612" s="825"/>
      <c r="D612" s="824"/>
      <c r="E612" s="823"/>
      <c r="F612" s="822"/>
      <c r="G612" s="821"/>
    </row>
    <row r="613" spans="1:7" s="936" customFormat="1" ht="25.5">
      <c r="A613" s="965">
        <v>1</v>
      </c>
      <c r="B613" s="946" t="s">
        <v>2293</v>
      </c>
      <c r="C613" s="825"/>
      <c r="D613" s="824" t="s">
        <v>145</v>
      </c>
      <c r="E613" s="823">
        <v>1</v>
      </c>
      <c r="F613" s="822"/>
      <c r="G613" s="821">
        <f>F613*E613</f>
        <v>0</v>
      </c>
    </row>
    <row r="614" spans="1:7" s="936" customFormat="1" ht="25.5">
      <c r="A614" s="965">
        <v>2</v>
      </c>
      <c r="B614" s="946" t="s">
        <v>2292</v>
      </c>
      <c r="C614" s="825"/>
      <c r="D614" s="824" t="s">
        <v>145</v>
      </c>
      <c r="E614" s="823">
        <v>1</v>
      </c>
      <c r="F614" s="822"/>
      <c r="G614" s="821">
        <f>F614*E614</f>
        <v>0</v>
      </c>
    </row>
    <row r="615" spans="1:7" s="936" customFormat="1" ht="38.25">
      <c r="A615" s="973">
        <v>3</v>
      </c>
      <c r="B615" s="972" t="s">
        <v>2291</v>
      </c>
      <c r="C615" s="971"/>
      <c r="D615" s="970" t="s">
        <v>145</v>
      </c>
      <c r="E615" s="969">
        <v>1</v>
      </c>
      <c r="F615" s="968"/>
      <c r="G615" s="967">
        <f>F615*E615</f>
        <v>0</v>
      </c>
    </row>
    <row r="616" spans="1:7" s="936" customFormat="1">
      <c r="A616" s="965"/>
      <c r="B616" s="946" t="s">
        <v>2297</v>
      </c>
      <c r="C616" s="825"/>
      <c r="D616" s="824"/>
      <c r="E616" s="823"/>
      <c r="F616" s="822"/>
      <c r="G616" s="821"/>
    </row>
    <row r="617" spans="1:7" s="936" customFormat="1" ht="25.5">
      <c r="A617" s="965">
        <v>1</v>
      </c>
      <c r="B617" s="946" t="s">
        <v>2296</v>
      </c>
      <c r="C617" s="825"/>
      <c r="D617" s="824" t="s">
        <v>145</v>
      </c>
      <c r="E617" s="823">
        <v>1</v>
      </c>
      <c r="F617" s="822"/>
      <c r="G617" s="821">
        <f>F617*E617</f>
        <v>0</v>
      </c>
    </row>
    <row r="618" spans="1:7" s="936" customFormat="1" ht="25.5">
      <c r="A618" s="965">
        <v>2</v>
      </c>
      <c r="B618" s="946" t="s">
        <v>2295</v>
      </c>
      <c r="C618" s="825"/>
      <c r="D618" s="824" t="s">
        <v>145</v>
      </c>
      <c r="E618" s="823">
        <v>1</v>
      </c>
      <c r="F618" s="822"/>
      <c r="G618" s="821">
        <f>F618*E618</f>
        <v>0</v>
      </c>
    </row>
    <row r="619" spans="1:7" s="936" customFormat="1" ht="38.25">
      <c r="A619" s="973">
        <v>3</v>
      </c>
      <c r="B619" s="979" t="s">
        <v>2291</v>
      </c>
      <c r="C619" s="978"/>
      <c r="D619" s="977" t="s">
        <v>145</v>
      </c>
      <c r="E619" s="976">
        <v>1</v>
      </c>
      <c r="F619" s="975"/>
      <c r="G619" s="967">
        <f>F619*E619</f>
        <v>0</v>
      </c>
    </row>
    <row r="620" spans="1:7" s="936" customFormat="1">
      <c r="A620" s="965"/>
      <c r="B620" s="946" t="s">
        <v>2294</v>
      </c>
      <c r="C620" s="825"/>
      <c r="D620" s="824"/>
      <c r="E620" s="823"/>
      <c r="F620" s="822"/>
      <c r="G620" s="821"/>
    </row>
    <row r="621" spans="1:7" s="936" customFormat="1" ht="25.5">
      <c r="A621" s="965">
        <v>1</v>
      </c>
      <c r="B621" s="946" t="s">
        <v>2293</v>
      </c>
      <c r="C621" s="825"/>
      <c r="D621" s="824" t="s">
        <v>145</v>
      </c>
      <c r="E621" s="823">
        <v>1</v>
      </c>
      <c r="F621" s="822"/>
      <c r="G621" s="821">
        <f t="shared" ref="G621:G628" si="4">F621*E621</f>
        <v>0</v>
      </c>
    </row>
    <row r="622" spans="1:7" s="936" customFormat="1" ht="25.5">
      <c r="A622" s="965">
        <v>2</v>
      </c>
      <c r="B622" s="946" t="s">
        <v>2292</v>
      </c>
      <c r="C622" s="825"/>
      <c r="D622" s="824" t="s">
        <v>145</v>
      </c>
      <c r="E622" s="823">
        <v>1</v>
      </c>
      <c r="F622" s="822"/>
      <c r="G622" s="821">
        <f t="shared" si="4"/>
        <v>0</v>
      </c>
    </row>
    <row r="623" spans="1:7" s="936" customFormat="1" ht="38.25">
      <c r="A623" s="965">
        <v>3</v>
      </c>
      <c r="B623" s="946" t="s">
        <v>2291</v>
      </c>
      <c r="C623" s="825"/>
      <c r="D623" s="824" t="s">
        <v>145</v>
      </c>
      <c r="E623" s="823">
        <v>1</v>
      </c>
      <c r="F623" s="822"/>
      <c r="G623" s="821">
        <f t="shared" si="4"/>
        <v>0</v>
      </c>
    </row>
    <row r="624" spans="1:7" s="936" customFormat="1" ht="25.5">
      <c r="A624" s="965">
        <v>4</v>
      </c>
      <c r="B624" s="946" t="s">
        <v>2290</v>
      </c>
      <c r="C624" s="825"/>
      <c r="D624" s="824" t="s">
        <v>145</v>
      </c>
      <c r="E624" s="823">
        <v>2</v>
      </c>
      <c r="F624" s="822"/>
      <c r="G624" s="821">
        <f t="shared" si="4"/>
        <v>0</v>
      </c>
    </row>
    <row r="625" spans="1:7" s="936" customFormat="1" ht="25.5">
      <c r="A625" s="965">
        <v>5</v>
      </c>
      <c r="B625" s="946" t="s">
        <v>2289</v>
      </c>
      <c r="C625" s="825"/>
      <c r="D625" s="824" t="s">
        <v>145</v>
      </c>
      <c r="E625" s="823">
        <v>2</v>
      </c>
      <c r="F625" s="822"/>
      <c r="G625" s="821">
        <f t="shared" si="4"/>
        <v>0</v>
      </c>
    </row>
    <row r="626" spans="1:7" s="936" customFormat="1" ht="25.5">
      <c r="A626" s="965">
        <v>6</v>
      </c>
      <c r="B626" s="946" t="s">
        <v>2288</v>
      </c>
      <c r="C626" s="825"/>
      <c r="D626" s="824" t="s">
        <v>2264</v>
      </c>
      <c r="E626" s="823">
        <v>1</v>
      </c>
      <c r="F626" s="822"/>
      <c r="G626" s="821">
        <f t="shared" si="4"/>
        <v>0</v>
      </c>
    </row>
    <row r="627" spans="1:7" s="936" customFormat="1" ht="25.5">
      <c r="A627" s="965">
        <v>7</v>
      </c>
      <c r="B627" s="946" t="s">
        <v>2287</v>
      </c>
      <c r="C627" s="825"/>
      <c r="D627" s="824" t="s">
        <v>2264</v>
      </c>
      <c r="E627" s="823">
        <v>1</v>
      </c>
      <c r="F627" s="822"/>
      <c r="G627" s="821">
        <f t="shared" si="4"/>
        <v>0</v>
      </c>
    </row>
    <row r="628" spans="1:7" s="936" customFormat="1" ht="114.75">
      <c r="A628" s="973">
        <v>8</v>
      </c>
      <c r="B628" s="974" t="s">
        <v>2286</v>
      </c>
      <c r="C628" s="971"/>
      <c r="D628" s="970" t="s">
        <v>2264</v>
      </c>
      <c r="E628" s="969" t="s">
        <v>1393</v>
      </c>
      <c r="F628" s="968"/>
      <c r="G628" s="967">
        <f t="shared" si="4"/>
        <v>0</v>
      </c>
    </row>
    <row r="629" spans="1:7" s="936" customFormat="1">
      <c r="A629" s="965"/>
      <c r="B629" s="966" t="s">
        <v>2271</v>
      </c>
      <c r="C629" s="825"/>
      <c r="D629" s="824"/>
      <c r="E629" s="823"/>
      <c r="F629" s="822"/>
      <c r="G629" s="821"/>
    </row>
    <row r="630" spans="1:7" s="936" customFormat="1" ht="51">
      <c r="A630" s="965">
        <v>1</v>
      </c>
      <c r="B630" s="946" t="s">
        <v>2270</v>
      </c>
      <c r="C630" s="825"/>
      <c r="D630" s="824" t="s">
        <v>145</v>
      </c>
      <c r="E630" s="823">
        <v>105</v>
      </c>
      <c r="F630" s="822"/>
      <c r="G630" s="821">
        <f>F630*E630</f>
        <v>0</v>
      </c>
    </row>
    <row r="631" spans="1:7" s="936" customFormat="1" ht="102">
      <c r="A631" s="965">
        <v>2</v>
      </c>
      <c r="B631" s="946" t="s">
        <v>2269</v>
      </c>
      <c r="C631" s="825"/>
      <c r="D631" s="824" t="s">
        <v>2264</v>
      </c>
      <c r="E631" s="823" t="s">
        <v>1393</v>
      </c>
      <c r="F631" s="822"/>
      <c r="G631" s="821">
        <f>F631*E631</f>
        <v>0</v>
      </c>
    </row>
    <row r="632" spans="1:7" s="936" customFormat="1">
      <c r="A632" s="973"/>
      <c r="B632" s="972"/>
      <c r="C632" s="971"/>
      <c r="D632" s="970"/>
      <c r="E632" s="969"/>
      <c r="F632" s="968"/>
      <c r="G632" s="967"/>
    </row>
    <row r="633" spans="1:7" s="936" customFormat="1" ht="38.25">
      <c r="A633" s="965"/>
      <c r="B633" s="966" t="s">
        <v>2285</v>
      </c>
      <c r="C633" s="825"/>
      <c r="D633" s="824"/>
      <c r="E633" s="823"/>
      <c r="F633" s="822"/>
      <c r="G633" s="821"/>
    </row>
    <row r="634" spans="1:7" s="936" customFormat="1" ht="38.25">
      <c r="A634" s="965">
        <v>1</v>
      </c>
      <c r="B634" s="946" t="s">
        <v>2284</v>
      </c>
      <c r="C634" s="825"/>
      <c r="D634" s="824" t="s">
        <v>145</v>
      </c>
      <c r="E634" s="823">
        <v>1</v>
      </c>
      <c r="F634" s="822"/>
      <c r="G634" s="821">
        <f t="shared" ref="G634:G646" si="5">F634*E634</f>
        <v>0</v>
      </c>
    </row>
    <row r="635" spans="1:7" s="936" customFormat="1" ht="25.5">
      <c r="A635" s="965">
        <v>2</v>
      </c>
      <c r="B635" s="946" t="s">
        <v>2283</v>
      </c>
      <c r="C635" s="825"/>
      <c r="D635" s="824" t="s">
        <v>145</v>
      </c>
      <c r="E635" s="823">
        <v>1</v>
      </c>
      <c r="F635" s="822"/>
      <c r="G635" s="821">
        <f t="shared" si="5"/>
        <v>0</v>
      </c>
    </row>
    <row r="636" spans="1:7" s="936" customFormat="1" ht="25.5">
      <c r="A636" s="965">
        <v>3</v>
      </c>
      <c r="B636" s="946" t="s">
        <v>2282</v>
      </c>
      <c r="C636" s="825"/>
      <c r="D636" s="824" t="s">
        <v>145</v>
      </c>
      <c r="E636" s="823">
        <v>2</v>
      </c>
      <c r="F636" s="822"/>
      <c r="G636" s="821">
        <f t="shared" si="5"/>
        <v>0</v>
      </c>
    </row>
    <row r="637" spans="1:7" s="936" customFormat="1" ht="38.25">
      <c r="A637" s="965">
        <v>4</v>
      </c>
      <c r="B637" s="946" t="s">
        <v>2281</v>
      </c>
      <c r="C637" s="825"/>
      <c r="D637" s="824" t="s">
        <v>145</v>
      </c>
      <c r="E637" s="823">
        <v>1</v>
      </c>
      <c r="F637" s="822"/>
      <c r="G637" s="821">
        <f t="shared" si="5"/>
        <v>0</v>
      </c>
    </row>
    <row r="638" spans="1:7" s="936" customFormat="1" ht="38.25">
      <c r="A638" s="965">
        <v>5</v>
      </c>
      <c r="B638" s="946" t="s">
        <v>2280</v>
      </c>
      <c r="C638" s="825"/>
      <c r="D638" s="824" t="s">
        <v>145</v>
      </c>
      <c r="E638" s="823">
        <v>1</v>
      </c>
      <c r="F638" s="822"/>
      <c r="G638" s="821">
        <f t="shared" si="5"/>
        <v>0</v>
      </c>
    </row>
    <row r="639" spans="1:7" s="936" customFormat="1" ht="38.25">
      <c r="A639" s="965">
        <v>6</v>
      </c>
      <c r="B639" s="946" t="s">
        <v>2279</v>
      </c>
      <c r="C639" s="825"/>
      <c r="D639" s="824" t="s">
        <v>145</v>
      </c>
      <c r="E639" s="823">
        <v>2</v>
      </c>
      <c r="F639" s="822"/>
      <c r="G639" s="821">
        <f t="shared" si="5"/>
        <v>0</v>
      </c>
    </row>
    <row r="640" spans="1:7" s="936" customFormat="1" ht="25.5">
      <c r="A640" s="965">
        <v>7</v>
      </c>
      <c r="B640" s="946" t="s">
        <v>2278</v>
      </c>
      <c r="C640" s="825"/>
      <c r="D640" s="824" t="s">
        <v>145</v>
      </c>
      <c r="E640" s="823">
        <v>2</v>
      </c>
      <c r="F640" s="822"/>
      <c r="G640" s="821">
        <f t="shared" si="5"/>
        <v>0</v>
      </c>
    </row>
    <row r="641" spans="1:7" s="936" customFormat="1" ht="25.5">
      <c r="A641" s="965">
        <v>8</v>
      </c>
      <c r="B641" s="946" t="s">
        <v>2277</v>
      </c>
      <c r="C641" s="825"/>
      <c r="D641" s="824" t="s">
        <v>145</v>
      </c>
      <c r="E641" s="823">
        <v>6</v>
      </c>
      <c r="F641" s="822"/>
      <c r="G641" s="821">
        <f t="shared" si="5"/>
        <v>0</v>
      </c>
    </row>
    <row r="642" spans="1:7" s="936" customFormat="1" ht="38.25">
      <c r="A642" s="965">
        <v>9</v>
      </c>
      <c r="B642" s="946" t="s">
        <v>2276</v>
      </c>
      <c r="C642" s="825"/>
      <c r="D642" s="824" t="s">
        <v>145</v>
      </c>
      <c r="E642" s="823">
        <v>2</v>
      </c>
      <c r="F642" s="822"/>
      <c r="G642" s="821">
        <f t="shared" si="5"/>
        <v>0</v>
      </c>
    </row>
    <row r="643" spans="1:7" s="936" customFormat="1" ht="38.25">
      <c r="A643" s="965">
        <v>10</v>
      </c>
      <c r="B643" s="946" t="s">
        <v>2275</v>
      </c>
      <c r="C643" s="825"/>
      <c r="D643" s="824" t="s">
        <v>145</v>
      </c>
      <c r="E643" s="823">
        <v>6</v>
      </c>
      <c r="F643" s="822"/>
      <c r="G643" s="821">
        <f t="shared" si="5"/>
        <v>0</v>
      </c>
    </row>
    <row r="644" spans="1:7" s="936" customFormat="1" ht="38.25">
      <c r="A644" s="965">
        <v>11</v>
      </c>
      <c r="B644" s="946" t="s">
        <v>2274</v>
      </c>
      <c r="C644" s="825"/>
      <c r="D644" s="824" t="s">
        <v>2264</v>
      </c>
      <c r="E644" s="823">
        <v>1</v>
      </c>
      <c r="F644" s="822"/>
      <c r="G644" s="821">
        <f t="shared" si="5"/>
        <v>0</v>
      </c>
    </row>
    <row r="645" spans="1:7" s="936" customFormat="1" ht="38.25">
      <c r="A645" s="965">
        <v>12</v>
      </c>
      <c r="B645" s="946" t="s">
        <v>2273</v>
      </c>
      <c r="C645" s="825"/>
      <c r="D645" s="824" t="s">
        <v>2264</v>
      </c>
      <c r="E645" s="823">
        <v>0</v>
      </c>
      <c r="F645" s="822"/>
      <c r="G645" s="821">
        <f t="shared" si="5"/>
        <v>0</v>
      </c>
    </row>
    <row r="646" spans="1:7" s="936" customFormat="1" ht="140.25">
      <c r="A646" s="965">
        <v>13</v>
      </c>
      <c r="B646" s="946" t="s">
        <v>2272</v>
      </c>
      <c r="C646" s="825"/>
      <c r="D646" s="824" t="s">
        <v>2264</v>
      </c>
      <c r="E646" s="823" t="s">
        <v>1393</v>
      </c>
      <c r="F646" s="822"/>
      <c r="G646" s="821">
        <f t="shared" si="5"/>
        <v>0</v>
      </c>
    </row>
    <row r="647" spans="1:7" s="936" customFormat="1">
      <c r="A647" s="965"/>
      <c r="B647" s="966" t="s">
        <v>2271</v>
      </c>
      <c r="C647" s="825"/>
      <c r="D647" s="824"/>
      <c r="E647" s="823"/>
      <c r="F647" s="822"/>
      <c r="G647" s="821"/>
    </row>
    <row r="648" spans="1:7" s="936" customFormat="1" ht="51">
      <c r="A648" s="965">
        <v>1</v>
      </c>
      <c r="B648" s="946" t="s">
        <v>2270</v>
      </c>
      <c r="C648" s="825"/>
      <c r="D648" s="824" t="s">
        <v>145</v>
      </c>
      <c r="E648" s="823">
        <v>210</v>
      </c>
      <c r="F648" s="822"/>
      <c r="G648" s="821">
        <f>F648*E648</f>
        <v>0</v>
      </c>
    </row>
    <row r="649" spans="1:7" s="936" customFormat="1" ht="102">
      <c r="A649" s="965">
        <v>2</v>
      </c>
      <c r="B649" s="946" t="s">
        <v>2269</v>
      </c>
      <c r="C649" s="825"/>
      <c r="D649" s="824" t="s">
        <v>2264</v>
      </c>
      <c r="E649" s="823" t="s">
        <v>1393</v>
      </c>
      <c r="F649" s="822"/>
      <c r="G649" s="821">
        <f>F649*E649</f>
        <v>0</v>
      </c>
    </row>
    <row r="650" spans="1:7" s="936" customFormat="1">
      <c r="A650" s="973"/>
      <c r="B650" s="972"/>
      <c r="C650" s="971"/>
      <c r="D650" s="970"/>
      <c r="E650" s="969"/>
      <c r="F650" s="968"/>
      <c r="G650" s="967"/>
    </row>
    <row r="651" spans="1:7" s="936" customFormat="1" ht="25.5">
      <c r="A651" s="965"/>
      <c r="B651" s="966" t="s">
        <v>2268</v>
      </c>
      <c r="C651" s="825"/>
      <c r="D651" s="824"/>
      <c r="E651" s="823"/>
      <c r="F651" s="822"/>
      <c r="G651" s="821"/>
    </row>
    <row r="652" spans="1:7" s="936" customFormat="1" ht="38.25">
      <c r="A652" s="965">
        <v>1</v>
      </c>
      <c r="B652" s="946" t="s">
        <v>2267</v>
      </c>
      <c r="C652" s="825"/>
      <c r="D652" s="824" t="s">
        <v>145</v>
      </c>
      <c r="E652" s="823">
        <v>3</v>
      </c>
      <c r="F652" s="822"/>
      <c r="G652" s="821">
        <f>F652*E652</f>
        <v>0</v>
      </c>
    </row>
    <row r="653" spans="1:7" s="936" customFormat="1" ht="38.25">
      <c r="A653" s="965">
        <v>2</v>
      </c>
      <c r="B653" s="946" t="s">
        <v>2266</v>
      </c>
      <c r="C653" s="825"/>
      <c r="D653" s="824" t="s">
        <v>145</v>
      </c>
      <c r="E653" s="823">
        <v>9</v>
      </c>
      <c r="F653" s="822"/>
      <c r="G653" s="821">
        <f>F653*E653</f>
        <v>0</v>
      </c>
    </row>
    <row r="654" spans="1:7" s="936" customFormat="1" ht="102">
      <c r="A654" s="965">
        <v>3</v>
      </c>
      <c r="B654" s="946" t="s">
        <v>2265</v>
      </c>
      <c r="C654" s="825"/>
      <c r="D654" s="824" t="s">
        <v>2264</v>
      </c>
      <c r="E654" s="823" t="s">
        <v>1393</v>
      </c>
      <c r="F654" s="822"/>
      <c r="G654" s="821">
        <f>F654*E654</f>
        <v>0</v>
      </c>
    </row>
    <row r="655" spans="1:7">
      <c r="A655" s="827"/>
      <c r="B655" s="946"/>
      <c r="C655" s="825"/>
      <c r="D655" s="824"/>
      <c r="E655" s="823"/>
      <c r="F655" s="822"/>
      <c r="G655" s="821"/>
    </row>
    <row r="656" spans="1:7" s="936" customFormat="1">
      <c r="A656" s="827">
        <f>COUNT($A$1:A655)+1</f>
        <v>175</v>
      </c>
      <c r="B656" s="958" t="s">
        <v>2263</v>
      </c>
      <c r="C656" s="958"/>
      <c r="D656" s="950" t="s">
        <v>145</v>
      </c>
      <c r="E656" s="949">
        <v>1</v>
      </c>
      <c r="F656" s="948"/>
      <c r="G656" s="947">
        <f>F656*E656</f>
        <v>0</v>
      </c>
    </row>
    <row r="657" spans="1:7" s="936" customFormat="1" ht="63.75">
      <c r="A657" s="956"/>
      <c r="B657" s="964" t="s">
        <v>2262</v>
      </c>
      <c r="C657" s="942"/>
      <c r="D657" s="962"/>
      <c r="E657" s="939"/>
      <c r="F657" s="951"/>
      <c r="G657" s="947"/>
    </row>
    <row r="658" spans="1:7" s="936" customFormat="1" ht="25.5">
      <c r="A658" s="956"/>
      <c r="B658" s="964" t="s">
        <v>2261</v>
      </c>
      <c r="C658" s="942"/>
      <c r="D658" s="962"/>
      <c r="E658" s="939"/>
      <c r="F658" s="951"/>
      <c r="G658" s="947"/>
    </row>
    <row r="659" spans="1:7" s="936" customFormat="1">
      <c r="A659" s="956"/>
      <c r="B659" s="963" t="s">
        <v>1990</v>
      </c>
      <c r="C659" s="942"/>
      <c r="D659" s="962"/>
      <c r="E659" s="939"/>
      <c r="F659" s="951"/>
      <c r="G659" s="947"/>
    </row>
    <row r="660" spans="1:7" s="936" customFormat="1" ht="25.5">
      <c r="A660" s="956"/>
      <c r="B660" s="963" t="s">
        <v>2260</v>
      </c>
      <c r="C660" s="942"/>
      <c r="D660" s="962"/>
      <c r="E660" s="939"/>
      <c r="F660" s="951"/>
      <c r="G660" s="947"/>
    </row>
    <row r="661" spans="1:7" s="936" customFormat="1">
      <c r="A661" s="956"/>
      <c r="B661" s="961" t="s">
        <v>2250</v>
      </c>
      <c r="C661" s="960"/>
      <c r="D661" s="952"/>
      <c r="E661" s="939"/>
      <c r="F661" s="951"/>
      <c r="G661" s="947"/>
    </row>
    <row r="662" spans="1:7" s="936" customFormat="1">
      <c r="A662" s="956"/>
      <c r="B662" s="957" t="s">
        <v>2035</v>
      </c>
      <c r="C662" s="953"/>
      <c r="D662" s="952"/>
      <c r="E662" s="939"/>
      <c r="F662" s="951"/>
      <c r="G662" s="947"/>
    </row>
    <row r="663" spans="1:7" s="936" customFormat="1">
      <c r="A663" s="956"/>
      <c r="B663" s="954" t="s">
        <v>2259</v>
      </c>
      <c r="C663" s="953"/>
      <c r="D663" s="952"/>
      <c r="E663" s="939"/>
      <c r="F663" s="951"/>
      <c r="G663" s="947"/>
    </row>
    <row r="664" spans="1:7" s="936" customFormat="1">
      <c r="A664" s="956"/>
      <c r="B664" s="954" t="s">
        <v>2258</v>
      </c>
      <c r="C664" s="953"/>
      <c r="D664" s="952"/>
      <c r="E664" s="939"/>
      <c r="F664" s="951"/>
      <c r="G664" s="947"/>
    </row>
    <row r="665" spans="1:7" s="936" customFormat="1">
      <c r="A665" s="956"/>
      <c r="B665" s="954" t="s">
        <v>2257</v>
      </c>
      <c r="C665" s="953"/>
      <c r="D665" s="952"/>
      <c r="E665" s="939"/>
      <c r="F665" s="951"/>
      <c r="G665" s="947"/>
    </row>
    <row r="666" spans="1:7" s="936" customFormat="1">
      <c r="A666" s="956"/>
      <c r="B666" s="954" t="s">
        <v>2256</v>
      </c>
      <c r="C666" s="953"/>
      <c r="D666" s="952"/>
      <c r="E666" s="939"/>
      <c r="F666" s="951"/>
      <c r="G666" s="947"/>
    </row>
    <row r="667" spans="1:7" s="936" customFormat="1">
      <c r="A667" s="956"/>
      <c r="B667" s="954" t="s">
        <v>2255</v>
      </c>
      <c r="C667" s="953"/>
      <c r="D667" s="952"/>
      <c r="E667" s="939"/>
      <c r="F667" s="951"/>
      <c r="G667" s="947"/>
    </row>
    <row r="668" spans="1:7" s="936" customFormat="1">
      <c r="A668" s="956"/>
      <c r="B668" s="954"/>
      <c r="C668" s="953"/>
      <c r="D668" s="952"/>
      <c r="E668" s="939"/>
      <c r="F668" s="951"/>
      <c r="G668" s="947"/>
    </row>
    <row r="669" spans="1:7" s="936" customFormat="1">
      <c r="A669" s="827">
        <f>COUNT($A$1:A668)+1</f>
        <v>176</v>
      </c>
      <c r="B669" s="958" t="s">
        <v>2254</v>
      </c>
      <c r="C669" s="958"/>
      <c r="D669" s="950" t="s">
        <v>145</v>
      </c>
      <c r="E669" s="949">
        <v>1</v>
      </c>
      <c r="F669" s="948"/>
      <c r="G669" s="947">
        <f>F669*E669</f>
        <v>0</v>
      </c>
    </row>
    <row r="670" spans="1:7" s="936" customFormat="1" ht="63.75">
      <c r="A670" s="956"/>
      <c r="B670" s="964" t="s">
        <v>2253</v>
      </c>
      <c r="C670" s="942"/>
      <c r="D670" s="962"/>
      <c r="E670" s="939"/>
      <c r="F670" s="951"/>
      <c r="G670" s="947"/>
    </row>
    <row r="671" spans="1:7" s="936" customFormat="1">
      <c r="A671" s="956"/>
      <c r="B671" s="964" t="s">
        <v>2252</v>
      </c>
      <c r="C671" s="942"/>
      <c r="D671" s="962"/>
      <c r="E671" s="939"/>
      <c r="F671" s="951"/>
      <c r="G671" s="947"/>
    </row>
    <row r="672" spans="1:7" s="936" customFormat="1">
      <c r="A672" s="956"/>
      <c r="B672" s="963" t="s">
        <v>1990</v>
      </c>
      <c r="C672" s="942"/>
      <c r="D672" s="962"/>
      <c r="E672" s="939"/>
      <c r="F672" s="951"/>
      <c r="G672" s="947"/>
    </row>
    <row r="673" spans="1:7" s="936" customFormat="1">
      <c r="A673" s="956"/>
      <c r="B673" s="963" t="s">
        <v>2251</v>
      </c>
      <c r="C673" s="942"/>
      <c r="D673" s="962"/>
      <c r="E673" s="939"/>
      <c r="F673" s="951"/>
      <c r="G673" s="947"/>
    </row>
    <row r="674" spans="1:7" s="936" customFormat="1">
      <c r="A674" s="956"/>
      <c r="B674" s="961" t="s">
        <v>2250</v>
      </c>
      <c r="C674" s="960"/>
      <c r="D674" s="952"/>
      <c r="E674" s="939"/>
      <c r="F674" s="951"/>
      <c r="G674" s="947"/>
    </row>
    <row r="675" spans="1:7" s="936" customFormat="1">
      <c r="A675" s="956"/>
      <c r="B675" s="957" t="s">
        <v>2035</v>
      </c>
      <c r="C675" s="953"/>
      <c r="D675" s="952"/>
      <c r="E675" s="939"/>
      <c r="F675" s="951"/>
      <c r="G675" s="947"/>
    </row>
    <row r="676" spans="1:7" s="936" customFormat="1">
      <c r="A676" s="956"/>
      <c r="B676" s="954" t="s">
        <v>2249</v>
      </c>
      <c r="C676" s="953"/>
      <c r="D676" s="952"/>
      <c r="E676" s="939"/>
      <c r="F676" s="951"/>
      <c r="G676" s="947"/>
    </row>
    <row r="677" spans="1:7" s="936" customFormat="1">
      <c r="A677" s="956"/>
      <c r="B677" s="954" t="s">
        <v>2248</v>
      </c>
      <c r="C677" s="953"/>
      <c r="D677" s="952"/>
      <c r="E677" s="939"/>
      <c r="F677" s="951"/>
      <c r="G677" s="947"/>
    </row>
    <row r="678" spans="1:7" s="936" customFormat="1">
      <c r="A678" s="956"/>
      <c r="B678" s="954" t="s">
        <v>2247</v>
      </c>
      <c r="C678" s="953"/>
      <c r="D678" s="952"/>
      <c r="E678" s="939"/>
      <c r="F678" s="951"/>
      <c r="G678" s="947"/>
    </row>
    <row r="679" spans="1:7" s="936" customFormat="1">
      <c r="A679" s="956"/>
      <c r="B679" s="954" t="s">
        <v>2246</v>
      </c>
      <c r="C679" s="953"/>
      <c r="D679" s="952"/>
      <c r="E679" s="939"/>
      <c r="F679" s="951"/>
      <c r="G679" s="947"/>
    </row>
    <row r="680" spans="1:7" s="936" customFormat="1">
      <c r="A680" s="956"/>
      <c r="B680" s="954" t="s">
        <v>2245</v>
      </c>
      <c r="C680" s="953"/>
      <c r="D680" s="952"/>
      <c r="E680" s="939"/>
      <c r="F680" s="951"/>
      <c r="G680" s="947"/>
    </row>
    <row r="681" spans="1:7">
      <c r="A681" s="956"/>
      <c r="B681" s="954"/>
      <c r="C681" s="953"/>
      <c r="D681" s="952"/>
      <c r="E681" s="939"/>
      <c r="F681" s="951"/>
      <c r="G681" s="947"/>
    </row>
    <row r="682" spans="1:7">
      <c r="A682" s="827">
        <f>COUNT($A$1:A681)+1</f>
        <v>177</v>
      </c>
      <c r="B682" s="959" t="s">
        <v>2244</v>
      </c>
      <c r="C682" s="958"/>
      <c r="D682" s="950" t="s">
        <v>145</v>
      </c>
      <c r="E682" s="949">
        <v>4</v>
      </c>
      <c r="F682" s="948"/>
      <c r="G682" s="947">
        <f>F682*E682</f>
        <v>0</v>
      </c>
    </row>
    <row r="683" spans="1:7">
      <c r="A683" s="956"/>
      <c r="B683" s="957" t="s">
        <v>2035</v>
      </c>
      <c r="C683" s="953"/>
      <c r="D683" s="952"/>
      <c r="E683" s="939"/>
      <c r="F683" s="951"/>
      <c r="G683" s="947"/>
    </row>
    <row r="684" spans="1:7">
      <c r="A684" s="956"/>
      <c r="B684" s="954" t="s">
        <v>2243</v>
      </c>
      <c r="C684" s="953"/>
      <c r="D684" s="952"/>
      <c r="E684" s="939"/>
      <c r="F684" s="951"/>
      <c r="G684" s="947"/>
    </row>
    <row r="685" spans="1:7">
      <c r="A685" s="956"/>
      <c r="B685" s="954" t="s">
        <v>2242</v>
      </c>
      <c r="C685" s="953"/>
      <c r="D685" s="952"/>
      <c r="E685" s="939"/>
      <c r="F685" s="951"/>
      <c r="G685" s="947"/>
    </row>
    <row r="686" spans="1:7">
      <c r="A686" s="956"/>
      <c r="B686" s="954" t="s">
        <v>2241</v>
      </c>
      <c r="C686" s="953"/>
      <c r="D686" s="952"/>
      <c r="E686" s="939"/>
      <c r="F686" s="951"/>
      <c r="G686" s="947"/>
    </row>
    <row r="687" spans="1:7">
      <c r="A687" s="956"/>
      <c r="B687" s="954" t="s">
        <v>2240</v>
      </c>
      <c r="C687" s="953"/>
      <c r="D687" s="952"/>
      <c r="E687" s="939"/>
      <c r="F687" s="951"/>
      <c r="G687" s="947"/>
    </row>
    <row r="688" spans="1:7">
      <c r="A688" s="956"/>
      <c r="B688" s="954" t="s">
        <v>2239</v>
      </c>
      <c r="C688" s="953"/>
      <c r="D688" s="952"/>
      <c r="E688" s="939"/>
      <c r="F688" s="951"/>
      <c r="G688" s="947"/>
    </row>
    <row r="689" spans="1:7">
      <c r="A689" s="956"/>
      <c r="B689" s="954"/>
      <c r="C689" s="953"/>
      <c r="D689" s="952"/>
      <c r="E689" s="939"/>
      <c r="F689" s="951"/>
      <c r="G689" s="947"/>
    </row>
    <row r="690" spans="1:7">
      <c r="A690" s="827">
        <f>COUNT($A$1:A689)+1</f>
        <v>178</v>
      </c>
      <c r="B690" s="959" t="s">
        <v>2238</v>
      </c>
      <c r="C690" s="958"/>
      <c r="D690" s="950" t="s">
        <v>145</v>
      </c>
      <c r="E690" s="949">
        <v>1</v>
      </c>
      <c r="F690" s="948"/>
      <c r="G690" s="947">
        <f>F690*E690</f>
        <v>0</v>
      </c>
    </row>
    <row r="691" spans="1:7">
      <c r="A691" s="956"/>
      <c r="B691" s="957" t="s">
        <v>2035</v>
      </c>
      <c r="C691" s="953"/>
      <c r="D691" s="952"/>
      <c r="E691" s="939"/>
      <c r="F691" s="951"/>
      <c r="G691" s="947"/>
    </row>
    <row r="692" spans="1:7">
      <c r="A692" s="956"/>
      <c r="B692" s="954" t="s">
        <v>2237</v>
      </c>
      <c r="C692" s="953"/>
      <c r="D692" s="952"/>
      <c r="E692" s="939"/>
      <c r="F692" s="951"/>
      <c r="G692" s="947"/>
    </row>
    <row r="693" spans="1:7">
      <c r="A693" s="956"/>
      <c r="B693" s="954" t="s">
        <v>2236</v>
      </c>
      <c r="C693" s="953"/>
      <c r="D693" s="952"/>
      <c r="E693" s="939"/>
      <c r="F693" s="951"/>
      <c r="G693" s="947"/>
    </row>
    <row r="694" spans="1:7">
      <c r="A694" s="956"/>
      <c r="B694" s="954" t="s">
        <v>2235</v>
      </c>
      <c r="C694" s="953"/>
      <c r="D694" s="952"/>
      <c r="E694" s="939"/>
      <c r="F694" s="951"/>
      <c r="G694" s="947"/>
    </row>
    <row r="695" spans="1:7">
      <c r="A695" s="956"/>
      <c r="B695" s="954" t="s">
        <v>2234</v>
      </c>
      <c r="C695" s="953"/>
      <c r="D695" s="952"/>
      <c r="E695" s="939"/>
      <c r="F695" s="951"/>
      <c r="G695" s="947"/>
    </row>
    <row r="696" spans="1:7">
      <c r="A696" s="956"/>
      <c r="B696" s="954" t="s">
        <v>2233</v>
      </c>
      <c r="C696" s="953"/>
      <c r="D696" s="952"/>
      <c r="E696" s="939"/>
      <c r="F696" s="951"/>
      <c r="G696" s="947"/>
    </row>
    <row r="697" spans="1:7">
      <c r="A697" s="955"/>
      <c r="B697" s="954"/>
      <c r="C697" s="953"/>
      <c r="D697" s="952"/>
      <c r="E697" s="939"/>
      <c r="F697" s="951"/>
      <c r="G697" s="947"/>
    </row>
    <row r="698" spans="1:7" ht="38.25">
      <c r="A698" s="827">
        <f>COUNT($A$1:A696)+1</f>
        <v>179</v>
      </c>
      <c r="B698" s="836" t="s">
        <v>2232</v>
      </c>
      <c r="C698" s="825"/>
      <c r="D698" s="950" t="s">
        <v>145</v>
      </c>
      <c r="E698" s="949">
        <v>1</v>
      </c>
      <c r="F698" s="948"/>
      <c r="G698" s="947">
        <f>F698*E698</f>
        <v>0</v>
      </c>
    </row>
    <row r="699" spans="1:7">
      <c r="A699" s="827"/>
      <c r="B699" s="836" t="s">
        <v>2231</v>
      </c>
      <c r="C699" s="825"/>
      <c r="D699" s="824"/>
      <c r="E699" s="823"/>
      <c r="F699" s="822"/>
      <c r="G699" s="821"/>
    </row>
    <row r="700" spans="1:7">
      <c r="A700" s="827"/>
      <c r="B700" s="946"/>
      <c r="C700" s="825"/>
      <c r="D700" s="824"/>
      <c r="E700" s="823"/>
      <c r="F700" s="822"/>
      <c r="G700" s="821"/>
    </row>
    <row r="701" spans="1:7">
      <c r="A701" s="827">
        <f>COUNT($A$1:A700)+1</f>
        <v>180</v>
      </c>
      <c r="B701" s="836" t="s">
        <v>2230</v>
      </c>
      <c r="C701" s="825"/>
      <c r="D701" s="950" t="s">
        <v>145</v>
      </c>
      <c r="E701" s="949">
        <v>3</v>
      </c>
      <c r="F701" s="948"/>
      <c r="G701" s="947">
        <f>F701*E701</f>
        <v>0</v>
      </c>
    </row>
    <row r="702" spans="1:7">
      <c r="A702" s="827"/>
      <c r="B702" s="946"/>
      <c r="C702" s="825"/>
      <c r="D702" s="824"/>
      <c r="E702" s="823"/>
      <c r="F702" s="822"/>
      <c r="G702" s="821"/>
    </row>
    <row r="703" spans="1:7">
      <c r="A703" s="827">
        <f>COUNT($A$1:A702)+1</f>
        <v>181</v>
      </c>
      <c r="B703" s="836" t="s">
        <v>2229</v>
      </c>
      <c r="C703" s="825"/>
      <c r="D703" s="950" t="s">
        <v>145</v>
      </c>
      <c r="E703" s="949">
        <v>1</v>
      </c>
      <c r="F703" s="948"/>
      <c r="G703" s="947">
        <f>F703*E703</f>
        <v>0</v>
      </c>
    </row>
    <row r="704" spans="1:7">
      <c r="A704" s="827"/>
      <c r="B704" s="946"/>
      <c r="C704" s="825"/>
      <c r="D704" s="824"/>
      <c r="E704" s="823"/>
      <c r="F704" s="822"/>
      <c r="G704" s="821"/>
    </row>
    <row r="705" spans="1:7">
      <c r="A705" s="827">
        <f>COUNT($A$1:A704)+1</f>
        <v>182</v>
      </c>
      <c r="B705" s="945" t="s">
        <v>2228</v>
      </c>
      <c r="C705" s="825"/>
      <c r="D705" s="824"/>
      <c r="E705" s="823"/>
      <c r="F705" s="822"/>
      <c r="G705" s="821"/>
    </row>
    <row r="706" spans="1:7" ht="127.5">
      <c r="A706" s="827"/>
      <c r="B706" s="928" t="s">
        <v>2227</v>
      </c>
      <c r="C706" s="825"/>
      <c r="D706" s="824"/>
      <c r="E706" s="823"/>
      <c r="F706" s="822"/>
      <c r="G706" s="821"/>
    </row>
    <row r="707" spans="1:7">
      <c r="A707" s="827"/>
      <c r="B707" s="944" t="s">
        <v>2226</v>
      </c>
      <c r="C707" s="825"/>
      <c r="D707" s="824"/>
      <c r="E707" s="823"/>
      <c r="F707" s="822"/>
      <c r="G707" s="821"/>
    </row>
    <row r="708" spans="1:7" s="936" customFormat="1">
      <c r="A708" s="827"/>
      <c r="B708" s="944" t="s">
        <v>2225</v>
      </c>
      <c r="C708" s="941"/>
      <c r="D708" s="940" t="s">
        <v>139</v>
      </c>
      <c r="E708" s="939">
        <v>750</v>
      </c>
      <c r="F708" s="938"/>
      <c r="G708" s="937">
        <f>F708*E708</f>
        <v>0</v>
      </c>
    </row>
    <row r="709" spans="1:7" s="936" customFormat="1">
      <c r="A709" s="827"/>
      <c r="B709" s="944" t="s">
        <v>2224</v>
      </c>
      <c r="C709" s="941"/>
      <c r="D709" s="940" t="s">
        <v>139</v>
      </c>
      <c r="E709" s="939">
        <v>350</v>
      </c>
      <c r="F709" s="938"/>
      <c r="G709" s="937">
        <f>F709*E709</f>
        <v>0</v>
      </c>
    </row>
    <row r="710" spans="1:7" s="936" customFormat="1">
      <c r="A710" s="827"/>
      <c r="B710" s="944" t="s">
        <v>2223</v>
      </c>
      <c r="C710" s="941"/>
      <c r="D710" s="940" t="s">
        <v>139</v>
      </c>
      <c r="E710" s="939">
        <v>40</v>
      </c>
      <c r="F710" s="938"/>
      <c r="G710" s="937">
        <f>F710*E710</f>
        <v>0</v>
      </c>
    </row>
    <row r="711" spans="1:7">
      <c r="A711" s="827"/>
      <c r="B711" s="943"/>
      <c r="C711" s="941"/>
      <c r="D711" s="940"/>
      <c r="E711" s="939"/>
      <c r="F711" s="938"/>
      <c r="G711" s="937"/>
    </row>
    <row r="712" spans="1:7" s="936" customFormat="1" ht="63.75">
      <c r="A712" s="827">
        <f>COUNT($A$1:A711)+1</f>
        <v>183</v>
      </c>
      <c r="B712" s="942" t="s">
        <v>2222</v>
      </c>
      <c r="C712" s="941"/>
      <c r="D712" s="940" t="s">
        <v>139</v>
      </c>
      <c r="E712" s="939">
        <v>450</v>
      </c>
      <c r="F712" s="938"/>
      <c r="G712" s="937">
        <f>F712*E712</f>
        <v>0</v>
      </c>
    </row>
    <row r="713" spans="1:7" s="936" customFormat="1">
      <c r="A713" s="827"/>
      <c r="B713" s="942"/>
      <c r="C713" s="941"/>
      <c r="D713" s="940"/>
      <c r="E713" s="939"/>
      <c r="F713" s="938"/>
      <c r="G713" s="937"/>
    </row>
    <row r="714" spans="1:7" s="936" customFormat="1" ht="63.75">
      <c r="A714" s="827">
        <f>COUNT($A$1:A713)+1</f>
        <v>184</v>
      </c>
      <c r="B714" s="942" t="s">
        <v>2221</v>
      </c>
      <c r="C714" s="941"/>
      <c r="D714" s="940" t="s">
        <v>139</v>
      </c>
      <c r="E714" s="939">
        <v>850</v>
      </c>
      <c r="F714" s="938"/>
      <c r="G714" s="937">
        <f>F714*E714</f>
        <v>0</v>
      </c>
    </row>
    <row r="715" spans="1:7">
      <c r="A715" s="827"/>
      <c r="B715" s="836"/>
      <c r="C715" s="825"/>
      <c r="D715" s="824"/>
      <c r="E715" s="823"/>
      <c r="F715" s="822"/>
      <c r="G715" s="821"/>
    </row>
    <row r="716" spans="1:7">
      <c r="A716" s="827"/>
      <c r="B716" s="826"/>
      <c r="C716" s="825"/>
      <c r="D716" s="824"/>
      <c r="E716" s="823"/>
      <c r="F716" s="822"/>
      <c r="G716" s="821"/>
    </row>
    <row r="717" spans="1:7">
      <c r="A717" s="827">
        <f>COUNT($A$1:A716)+1</f>
        <v>185</v>
      </c>
      <c r="B717" s="935" t="s">
        <v>2220</v>
      </c>
      <c r="C717" s="825"/>
      <c r="D717" s="824" t="s">
        <v>1398</v>
      </c>
      <c r="E717" s="823">
        <v>4</v>
      </c>
      <c r="F717" s="822"/>
      <c r="G717" s="821">
        <f>F717*E717</f>
        <v>0</v>
      </c>
    </row>
    <row r="718" spans="1:7" ht="63.75">
      <c r="A718" s="827"/>
      <c r="B718" s="923" t="s">
        <v>2219</v>
      </c>
      <c r="C718" s="825"/>
      <c r="D718" s="824"/>
      <c r="E718" s="823"/>
      <c r="F718" s="822"/>
      <c r="G718" s="821"/>
    </row>
    <row r="719" spans="1:7">
      <c r="A719" s="827"/>
      <c r="B719" s="934" t="s">
        <v>2162</v>
      </c>
      <c r="C719" s="825"/>
      <c r="D719" s="824"/>
      <c r="E719" s="823"/>
      <c r="F719" s="822"/>
      <c r="G719" s="821"/>
    </row>
    <row r="720" spans="1:7">
      <c r="A720" s="827"/>
      <c r="B720" s="934"/>
      <c r="C720" s="825"/>
      <c r="D720" s="824"/>
      <c r="E720" s="823"/>
      <c r="F720" s="822"/>
      <c r="G720" s="821"/>
    </row>
    <row r="721" spans="1:7">
      <c r="A721" s="827">
        <f>COUNT($A$1:A720)+1</f>
        <v>186</v>
      </c>
      <c r="B721" s="923" t="s">
        <v>2218</v>
      </c>
      <c r="C721" s="825"/>
      <c r="D721" s="824" t="s">
        <v>1398</v>
      </c>
      <c r="E721" s="823">
        <v>80</v>
      </c>
      <c r="F721" s="822"/>
      <c r="G721" s="821">
        <f>F721*E721</f>
        <v>0</v>
      </c>
    </row>
    <row r="722" spans="1:7">
      <c r="A722" s="827"/>
      <c r="B722" s="923"/>
      <c r="C722" s="825"/>
      <c r="D722" s="824"/>
      <c r="E722" s="823"/>
      <c r="F722" s="822"/>
      <c r="G722" s="821"/>
    </row>
    <row r="723" spans="1:7">
      <c r="A723" s="827">
        <f>COUNT($A$1:A722)+1</f>
        <v>187</v>
      </c>
      <c r="B723" s="923" t="s">
        <v>2160</v>
      </c>
      <c r="C723" s="825"/>
      <c r="D723" s="824" t="s">
        <v>1398</v>
      </c>
      <c r="E723" s="823">
        <v>50</v>
      </c>
      <c r="F723" s="822"/>
      <c r="G723" s="821">
        <f>F723*E723</f>
        <v>0</v>
      </c>
    </row>
    <row r="724" spans="1:7">
      <c r="A724" s="827"/>
      <c r="B724" s="923"/>
      <c r="C724" s="825"/>
      <c r="D724" s="824"/>
      <c r="E724" s="823"/>
      <c r="F724" s="822"/>
      <c r="G724" s="821"/>
    </row>
    <row r="725" spans="1:7">
      <c r="A725" s="827">
        <f>COUNT($A$1:A724)+1</f>
        <v>188</v>
      </c>
      <c r="B725" s="923" t="s">
        <v>2159</v>
      </c>
      <c r="C725" s="825"/>
      <c r="D725" s="824" t="s">
        <v>1398</v>
      </c>
      <c r="E725" s="823">
        <v>12</v>
      </c>
      <c r="F725" s="822"/>
      <c r="G725" s="821">
        <f>F725*E725</f>
        <v>0</v>
      </c>
    </row>
    <row r="726" spans="1:7">
      <c r="A726" s="827"/>
      <c r="B726" s="923"/>
      <c r="C726" s="825"/>
      <c r="D726" s="824"/>
      <c r="E726" s="823"/>
      <c r="F726" s="822"/>
      <c r="G726" s="821"/>
    </row>
    <row r="727" spans="1:7">
      <c r="A727" s="827">
        <f>COUNT($A$1:A726)+1</f>
        <v>189</v>
      </c>
      <c r="B727" s="923" t="s">
        <v>2217</v>
      </c>
      <c r="C727" s="825"/>
      <c r="D727" s="824" t="s">
        <v>1398</v>
      </c>
      <c r="E727" s="823">
        <v>3</v>
      </c>
      <c r="F727" s="822"/>
      <c r="G727" s="821">
        <f>F727*E727</f>
        <v>0</v>
      </c>
    </row>
    <row r="728" spans="1:7">
      <c r="A728" s="827"/>
      <c r="B728" s="826"/>
      <c r="C728" s="825"/>
      <c r="D728" s="824"/>
      <c r="E728" s="823"/>
      <c r="F728" s="822"/>
      <c r="G728" s="821"/>
    </row>
    <row r="729" spans="1:7">
      <c r="A729" s="827">
        <f>COUNT($A$1:A728)+1</f>
        <v>190</v>
      </c>
      <c r="B729" s="825" t="s">
        <v>2208</v>
      </c>
      <c r="C729" s="825"/>
      <c r="D729" s="824" t="s">
        <v>145</v>
      </c>
      <c r="E729" s="823">
        <v>1</v>
      </c>
      <c r="F729" s="822"/>
      <c r="G729" s="821">
        <f>F729*E729</f>
        <v>0</v>
      </c>
    </row>
    <row r="730" spans="1:7" ht="76.5">
      <c r="A730" s="827"/>
      <c r="B730" s="925" t="s">
        <v>2216</v>
      </c>
      <c r="C730" s="825"/>
      <c r="D730" s="824"/>
      <c r="E730" s="823"/>
      <c r="F730" s="822"/>
      <c r="G730" s="821"/>
    </row>
    <row r="731" spans="1:7">
      <c r="A731" s="827"/>
      <c r="B731" s="933" t="s">
        <v>2215</v>
      </c>
      <c r="C731" s="825"/>
      <c r="D731" s="824"/>
      <c r="E731" s="823"/>
      <c r="F731" s="822"/>
      <c r="G731" s="821"/>
    </row>
    <row r="732" spans="1:7">
      <c r="A732" s="827"/>
      <c r="B732" s="933"/>
      <c r="C732" s="825"/>
      <c r="D732" s="824"/>
      <c r="E732" s="823"/>
      <c r="F732" s="822"/>
      <c r="G732" s="821"/>
    </row>
    <row r="733" spans="1:7">
      <c r="A733" s="827">
        <f>COUNT($A$1:A732)+1</f>
        <v>191</v>
      </c>
      <c r="B733" s="923" t="s">
        <v>2214</v>
      </c>
      <c r="C733" s="825"/>
      <c r="D733" s="824" t="s">
        <v>145</v>
      </c>
      <c r="E733" s="823">
        <v>1</v>
      </c>
      <c r="F733" s="822"/>
      <c r="G733" s="821">
        <f>F733*E733</f>
        <v>0</v>
      </c>
    </row>
    <row r="734" spans="1:7">
      <c r="A734" s="827"/>
      <c r="B734" s="933"/>
      <c r="C734" s="825"/>
      <c r="D734" s="824"/>
      <c r="E734" s="823"/>
      <c r="F734" s="822"/>
      <c r="G734" s="821"/>
    </row>
    <row r="735" spans="1:7">
      <c r="A735" s="827">
        <f>COUNT($A$1:A734)+1</f>
        <v>192</v>
      </c>
      <c r="B735" s="923" t="s">
        <v>2213</v>
      </c>
      <c r="C735" s="825"/>
      <c r="D735" s="824" t="s">
        <v>145</v>
      </c>
      <c r="E735" s="823">
        <v>8</v>
      </c>
      <c r="F735" s="822"/>
      <c r="G735" s="821">
        <f>F735*E735</f>
        <v>0</v>
      </c>
    </row>
    <row r="736" spans="1:7">
      <c r="A736" s="827"/>
      <c r="B736" s="933"/>
      <c r="C736" s="825"/>
      <c r="D736" s="824"/>
      <c r="E736" s="823"/>
      <c r="F736" s="822"/>
      <c r="G736" s="821"/>
    </row>
    <row r="737" spans="1:7">
      <c r="A737" s="827">
        <f>COUNT($A$1:A736)+1</f>
        <v>193</v>
      </c>
      <c r="B737" s="923" t="s">
        <v>2212</v>
      </c>
      <c r="C737" s="825"/>
      <c r="D737" s="824" t="s">
        <v>145</v>
      </c>
      <c r="E737" s="823">
        <v>4</v>
      </c>
      <c r="F737" s="822"/>
      <c r="G737" s="821">
        <f>F737*E737</f>
        <v>0</v>
      </c>
    </row>
    <row r="738" spans="1:7">
      <c r="A738" s="827"/>
      <c r="B738" s="933"/>
      <c r="C738" s="825"/>
      <c r="D738" s="824"/>
      <c r="E738" s="823"/>
      <c r="F738" s="822"/>
      <c r="G738" s="821"/>
    </row>
    <row r="739" spans="1:7">
      <c r="A739" s="827">
        <f>COUNT($A$1:A738)+1</f>
        <v>194</v>
      </c>
      <c r="B739" s="923" t="s">
        <v>2211</v>
      </c>
      <c r="C739" s="825"/>
      <c r="D739" s="824" t="s">
        <v>145</v>
      </c>
      <c r="E739" s="823">
        <v>1</v>
      </c>
      <c r="F739" s="822"/>
      <c r="G739" s="821">
        <f>F739*E739</f>
        <v>0</v>
      </c>
    </row>
    <row r="740" spans="1:7">
      <c r="A740" s="827"/>
      <c r="B740" s="933"/>
      <c r="C740" s="825"/>
      <c r="D740" s="824"/>
      <c r="E740" s="823"/>
      <c r="F740" s="822"/>
      <c r="G740" s="821"/>
    </row>
    <row r="741" spans="1:7">
      <c r="A741" s="827">
        <f>COUNT($A$1:A740)+1</f>
        <v>195</v>
      </c>
      <c r="B741" s="923" t="s">
        <v>2210</v>
      </c>
      <c r="C741" s="825"/>
      <c r="D741" s="824" t="s">
        <v>145</v>
      </c>
      <c r="E741" s="823">
        <v>2</v>
      </c>
      <c r="F741" s="822"/>
      <c r="G741" s="821">
        <f>F741*E741</f>
        <v>0</v>
      </c>
    </row>
    <row r="742" spans="1:7">
      <c r="A742" s="827"/>
      <c r="B742" s="923"/>
      <c r="C742" s="825"/>
      <c r="D742" s="824"/>
      <c r="E742" s="823"/>
      <c r="F742" s="822"/>
      <c r="G742" s="821"/>
    </row>
    <row r="743" spans="1:7">
      <c r="A743" s="827">
        <f>COUNT($A$1:A742)+1</f>
        <v>196</v>
      </c>
      <c r="B743" s="923" t="s">
        <v>2209</v>
      </c>
      <c r="C743" s="825"/>
      <c r="D743" s="824" t="s">
        <v>145</v>
      </c>
      <c r="E743" s="823">
        <v>1</v>
      </c>
      <c r="F743" s="822"/>
      <c r="G743" s="821">
        <f>F743*E743</f>
        <v>0</v>
      </c>
    </row>
    <row r="744" spans="1:7">
      <c r="A744" s="827"/>
      <c r="B744" s="933"/>
      <c r="C744" s="825"/>
      <c r="D744" s="824"/>
      <c r="E744" s="823"/>
      <c r="F744" s="822"/>
      <c r="G744" s="821"/>
    </row>
    <row r="745" spans="1:7">
      <c r="A745" s="827">
        <f>COUNT($A$1:A744)+1</f>
        <v>197</v>
      </c>
      <c r="B745" s="825" t="s">
        <v>2208</v>
      </c>
      <c r="C745" s="825"/>
      <c r="D745" s="824" t="s">
        <v>145</v>
      </c>
      <c r="E745" s="823">
        <v>1</v>
      </c>
      <c r="F745" s="822"/>
      <c r="G745" s="821">
        <f>F745*E745</f>
        <v>0</v>
      </c>
    </row>
    <row r="746" spans="1:7" ht="89.25">
      <c r="A746" s="827"/>
      <c r="B746" s="925" t="s">
        <v>2207</v>
      </c>
      <c r="C746" s="825"/>
      <c r="D746" s="824"/>
      <c r="E746" s="823"/>
      <c r="F746" s="822"/>
      <c r="G746" s="821"/>
    </row>
    <row r="747" spans="1:7">
      <c r="A747" s="827"/>
      <c r="B747" s="933" t="s">
        <v>2206</v>
      </c>
      <c r="C747" s="825"/>
      <c r="D747" s="824"/>
      <c r="E747" s="823"/>
      <c r="F747" s="822"/>
      <c r="G747" s="821"/>
    </row>
    <row r="748" spans="1:7">
      <c r="A748" s="827"/>
      <c r="B748" s="933"/>
      <c r="C748" s="825"/>
      <c r="D748" s="824"/>
      <c r="E748" s="823"/>
      <c r="F748" s="822"/>
      <c r="G748" s="821"/>
    </row>
    <row r="749" spans="1:7">
      <c r="A749" s="827">
        <f>COUNT($A$1:A748)+1</f>
        <v>198</v>
      </c>
      <c r="B749" s="825" t="s">
        <v>2205</v>
      </c>
      <c r="C749" s="825"/>
      <c r="D749" s="824" t="s">
        <v>145</v>
      </c>
      <c r="E749" s="823">
        <v>1</v>
      </c>
      <c r="F749" s="822"/>
      <c r="G749" s="821">
        <f>F749*E749</f>
        <v>0</v>
      </c>
    </row>
    <row r="750" spans="1:7" ht="76.5">
      <c r="A750" s="827"/>
      <c r="B750" s="927" t="s">
        <v>2204</v>
      </c>
      <c r="C750" s="825"/>
      <c r="D750" s="824"/>
      <c r="E750" s="823"/>
      <c r="F750" s="822"/>
      <c r="G750" s="821"/>
    </row>
    <row r="751" spans="1:7">
      <c r="A751" s="827"/>
      <c r="B751" s="933" t="s">
        <v>2203</v>
      </c>
      <c r="C751" s="825"/>
      <c r="D751" s="824"/>
      <c r="E751" s="823"/>
      <c r="F751" s="822"/>
      <c r="G751" s="821"/>
    </row>
    <row r="752" spans="1:7">
      <c r="A752" s="827"/>
      <c r="B752" s="933"/>
      <c r="C752" s="825"/>
      <c r="D752" s="824"/>
      <c r="E752" s="823"/>
      <c r="F752" s="822"/>
      <c r="G752" s="821"/>
    </row>
    <row r="753" spans="1:7">
      <c r="A753" s="827">
        <f>COUNT($A$1:A752)+1</f>
        <v>199</v>
      </c>
      <c r="B753" s="923" t="s">
        <v>2202</v>
      </c>
      <c r="C753" s="825"/>
      <c r="D753" s="824" t="s">
        <v>145</v>
      </c>
      <c r="E753" s="823">
        <v>4</v>
      </c>
      <c r="F753" s="822"/>
      <c r="G753" s="821">
        <f>F753*E753</f>
        <v>0</v>
      </c>
    </row>
    <row r="754" spans="1:7">
      <c r="A754" s="827"/>
      <c r="B754" s="923"/>
      <c r="C754" s="825"/>
      <c r="D754" s="824"/>
      <c r="E754" s="823"/>
      <c r="F754" s="822"/>
      <c r="G754" s="821"/>
    </row>
    <row r="755" spans="1:7">
      <c r="A755" s="827">
        <f>COUNT($A$1:A754)+1</f>
        <v>200</v>
      </c>
      <c r="B755" s="923" t="s">
        <v>2201</v>
      </c>
      <c r="C755" s="825"/>
      <c r="D755" s="824" t="s">
        <v>145</v>
      </c>
      <c r="E755" s="823">
        <v>2</v>
      </c>
      <c r="F755" s="822"/>
      <c r="G755" s="821">
        <f>F755*E755</f>
        <v>0</v>
      </c>
    </row>
    <row r="756" spans="1:7">
      <c r="A756" s="827"/>
      <c r="B756" s="826"/>
      <c r="C756" s="825"/>
      <c r="D756" s="824"/>
      <c r="E756" s="823"/>
      <c r="F756" s="822"/>
      <c r="G756" s="821"/>
    </row>
    <row r="757" spans="1:7">
      <c r="A757" s="827">
        <f>COUNT($A$1:A756)+1</f>
        <v>201</v>
      </c>
      <c r="B757" s="932" t="s">
        <v>2200</v>
      </c>
      <c r="C757" s="825"/>
      <c r="D757" s="824" t="s">
        <v>120</v>
      </c>
      <c r="E757" s="823">
        <v>26</v>
      </c>
      <c r="F757" s="822"/>
      <c r="G757" s="821">
        <f>F757*E757</f>
        <v>0</v>
      </c>
    </row>
    <row r="758" spans="1:7" ht="51">
      <c r="A758" s="827"/>
      <c r="B758" s="928" t="s">
        <v>2199</v>
      </c>
      <c r="C758" s="825"/>
      <c r="D758" s="824"/>
      <c r="E758" s="823"/>
      <c r="F758" s="822"/>
      <c r="G758" s="821"/>
    </row>
    <row r="759" spans="1:7">
      <c r="A759" s="827"/>
      <c r="B759" s="928"/>
      <c r="C759" s="825"/>
      <c r="D759" s="824"/>
      <c r="E759" s="823"/>
      <c r="F759" s="822"/>
      <c r="G759" s="821"/>
    </row>
    <row r="760" spans="1:7" ht="114.75">
      <c r="A760" s="827">
        <f>COUNT($A$1:A759)+1</f>
        <v>202</v>
      </c>
      <c r="B760" s="931" t="s">
        <v>2198</v>
      </c>
      <c r="C760" s="825"/>
      <c r="D760" s="824" t="s">
        <v>145</v>
      </c>
      <c r="E760" s="823">
        <v>1</v>
      </c>
      <c r="F760" s="822"/>
      <c r="G760" s="821">
        <f>F760*E760</f>
        <v>0</v>
      </c>
    </row>
    <row r="761" spans="1:7">
      <c r="A761" s="827"/>
      <c r="B761" s="836" t="s">
        <v>2194</v>
      </c>
      <c r="C761" s="825"/>
      <c r="D761" s="824"/>
      <c r="E761" s="823"/>
      <c r="F761" s="822"/>
      <c r="G761" s="821"/>
    </row>
    <row r="762" spans="1:7">
      <c r="A762" s="827"/>
      <c r="B762" s="836" t="s">
        <v>2035</v>
      </c>
      <c r="C762" s="825"/>
      <c r="D762" s="824"/>
      <c r="E762" s="823"/>
      <c r="F762" s="822"/>
      <c r="G762" s="821"/>
    </row>
    <row r="763" spans="1:7">
      <c r="A763" s="827"/>
      <c r="B763" s="930" t="s">
        <v>2192</v>
      </c>
      <c r="C763" s="825"/>
      <c r="D763" s="824"/>
      <c r="E763" s="823"/>
      <c r="F763" s="822"/>
      <c r="G763" s="821"/>
    </row>
    <row r="764" spans="1:7">
      <c r="A764" s="827"/>
      <c r="B764" s="836" t="s">
        <v>2197</v>
      </c>
      <c r="C764" s="825"/>
      <c r="D764" s="824"/>
      <c r="E764" s="823"/>
      <c r="F764" s="822"/>
      <c r="G764" s="821"/>
    </row>
    <row r="765" spans="1:7">
      <c r="A765" s="827"/>
      <c r="B765" s="836" t="s">
        <v>2191</v>
      </c>
      <c r="C765" s="825"/>
      <c r="D765" s="824"/>
      <c r="E765" s="823"/>
      <c r="F765" s="822"/>
      <c r="G765" s="821"/>
    </row>
    <row r="766" spans="1:7">
      <c r="A766" s="827"/>
      <c r="B766" s="930" t="s">
        <v>2196</v>
      </c>
      <c r="C766" s="825"/>
      <c r="D766" s="824"/>
      <c r="E766" s="823"/>
      <c r="F766" s="822"/>
      <c r="G766" s="821"/>
    </row>
    <row r="767" spans="1:7">
      <c r="A767" s="827"/>
      <c r="B767" s="836"/>
      <c r="C767" s="825"/>
      <c r="D767" s="824"/>
      <c r="E767" s="823"/>
      <c r="F767" s="822"/>
      <c r="G767" s="821"/>
    </row>
    <row r="768" spans="1:7" ht="89.25">
      <c r="A768" s="827">
        <f>COUNT($A$1:A767)+1</f>
        <v>203</v>
      </c>
      <c r="B768" s="931" t="s">
        <v>2195</v>
      </c>
      <c r="C768" s="825"/>
      <c r="D768" s="824" t="s">
        <v>145</v>
      </c>
      <c r="E768" s="823">
        <v>4</v>
      </c>
      <c r="F768" s="822"/>
      <c r="G768" s="821">
        <f>F768*E768</f>
        <v>0</v>
      </c>
    </row>
    <row r="769" spans="1:7">
      <c r="A769" s="827"/>
      <c r="B769" s="836" t="s">
        <v>2194</v>
      </c>
      <c r="C769" s="825"/>
      <c r="D769" s="824"/>
      <c r="E769" s="823"/>
      <c r="F769" s="822"/>
      <c r="G769" s="821"/>
    </row>
    <row r="770" spans="1:7" ht="25.5">
      <c r="A770" s="827"/>
      <c r="B770" s="836" t="s">
        <v>2193</v>
      </c>
      <c r="C770" s="825"/>
      <c r="D770" s="824"/>
      <c r="E770" s="823"/>
      <c r="F770" s="822"/>
      <c r="G770" s="821"/>
    </row>
    <row r="771" spans="1:7">
      <c r="A771" s="827"/>
      <c r="B771" s="836" t="s">
        <v>2035</v>
      </c>
      <c r="C771" s="825"/>
      <c r="D771" s="824"/>
      <c r="E771" s="823"/>
      <c r="F771" s="822"/>
      <c r="G771" s="821"/>
    </row>
    <row r="772" spans="1:7">
      <c r="A772" s="827"/>
      <c r="B772" s="930" t="s">
        <v>2192</v>
      </c>
      <c r="C772" s="825"/>
      <c r="D772" s="824"/>
      <c r="E772" s="823"/>
      <c r="F772" s="822"/>
      <c r="G772" s="821"/>
    </row>
    <row r="773" spans="1:7">
      <c r="A773" s="827"/>
      <c r="B773" s="836" t="s">
        <v>2191</v>
      </c>
      <c r="C773" s="825"/>
      <c r="D773" s="824"/>
      <c r="E773" s="823"/>
      <c r="F773" s="822"/>
      <c r="G773" s="821"/>
    </row>
    <row r="774" spans="1:7">
      <c r="A774" s="827"/>
      <c r="B774" s="930" t="s">
        <v>2190</v>
      </c>
      <c r="C774" s="825"/>
      <c r="D774" s="824"/>
      <c r="E774" s="823"/>
      <c r="F774" s="822"/>
      <c r="G774" s="821"/>
    </row>
    <row r="775" spans="1:7">
      <c r="A775" s="827"/>
      <c r="B775" s="836"/>
      <c r="C775" s="825"/>
      <c r="D775" s="824"/>
      <c r="E775" s="823"/>
      <c r="F775" s="822"/>
      <c r="G775" s="821"/>
    </row>
    <row r="776" spans="1:7">
      <c r="A776" s="827">
        <f>COUNT($A$1:A775)+1</f>
        <v>204</v>
      </c>
      <c r="B776" s="836" t="s">
        <v>2189</v>
      </c>
      <c r="C776" s="825"/>
      <c r="D776" s="824" t="s">
        <v>145</v>
      </c>
      <c r="E776" s="823">
        <v>1</v>
      </c>
      <c r="F776" s="822"/>
      <c r="G776" s="821">
        <f>F776*E776</f>
        <v>0</v>
      </c>
    </row>
    <row r="777" spans="1:7">
      <c r="A777" s="827"/>
      <c r="B777" s="836" t="s">
        <v>2035</v>
      </c>
      <c r="C777" s="825"/>
      <c r="D777" s="824"/>
      <c r="E777" s="823"/>
      <c r="F777" s="822"/>
      <c r="G777" s="821"/>
    </row>
    <row r="778" spans="1:7">
      <c r="A778" s="827"/>
      <c r="B778" s="930" t="s">
        <v>2188</v>
      </c>
      <c r="C778" s="825"/>
      <c r="D778" s="824"/>
      <c r="E778" s="823"/>
      <c r="F778" s="822"/>
      <c r="G778" s="821"/>
    </row>
    <row r="779" spans="1:7">
      <c r="A779" s="827"/>
      <c r="B779" s="930" t="s">
        <v>2187</v>
      </c>
      <c r="C779" s="825"/>
      <c r="D779" s="824"/>
      <c r="E779" s="823"/>
      <c r="F779" s="822"/>
      <c r="G779" s="821"/>
    </row>
    <row r="780" spans="1:7">
      <c r="A780" s="827"/>
      <c r="B780" s="930" t="s">
        <v>2186</v>
      </c>
      <c r="C780" s="825"/>
      <c r="D780" s="824"/>
      <c r="E780" s="823"/>
      <c r="F780" s="822"/>
      <c r="G780" s="821"/>
    </row>
    <row r="781" spans="1:7">
      <c r="A781" s="827"/>
      <c r="B781" s="930"/>
      <c r="C781" s="825"/>
      <c r="D781" s="824"/>
      <c r="E781" s="823"/>
      <c r="F781" s="822"/>
      <c r="G781" s="821"/>
    </row>
    <row r="782" spans="1:7" ht="51">
      <c r="A782" s="827">
        <f>COUNT($A$1:A781)+1</f>
        <v>205</v>
      </c>
      <c r="B782" s="929" t="s">
        <v>2185</v>
      </c>
      <c r="C782" s="825"/>
      <c r="D782" s="824" t="s">
        <v>145</v>
      </c>
      <c r="E782" s="823">
        <v>2</v>
      </c>
      <c r="F782" s="822"/>
      <c r="G782" s="821">
        <f>F782*E782</f>
        <v>0</v>
      </c>
    </row>
    <row r="783" spans="1:7" ht="38.25">
      <c r="A783" s="827"/>
      <c r="B783" s="929" t="s">
        <v>2184</v>
      </c>
      <c r="C783" s="825"/>
      <c r="D783" s="824"/>
      <c r="E783" s="823"/>
      <c r="F783" s="822"/>
      <c r="G783" s="821"/>
    </row>
    <row r="784" spans="1:7" ht="25.5">
      <c r="A784" s="827"/>
      <c r="B784" s="929" t="s">
        <v>2183</v>
      </c>
      <c r="C784" s="825"/>
      <c r="D784" s="824"/>
      <c r="E784" s="823"/>
      <c r="F784" s="822"/>
      <c r="G784" s="821"/>
    </row>
    <row r="785" spans="1:7" ht="38.25">
      <c r="A785" s="827"/>
      <c r="B785" s="929" t="s">
        <v>2182</v>
      </c>
      <c r="C785" s="825"/>
      <c r="D785" s="824"/>
      <c r="E785" s="823"/>
      <c r="F785" s="822"/>
      <c r="G785" s="821"/>
    </row>
    <row r="786" spans="1:7">
      <c r="A786" s="827"/>
      <c r="B786" s="929" t="s">
        <v>2181</v>
      </c>
      <c r="C786" s="825"/>
      <c r="D786" s="824"/>
      <c r="E786" s="823"/>
      <c r="F786" s="822"/>
      <c r="G786" s="821"/>
    </row>
    <row r="787" spans="1:7">
      <c r="A787" s="827"/>
      <c r="B787" s="928"/>
      <c r="C787" s="825"/>
      <c r="D787" s="824"/>
      <c r="E787" s="823"/>
      <c r="F787" s="822"/>
      <c r="G787" s="821"/>
    </row>
    <row r="788" spans="1:7" ht="38.25">
      <c r="A788" s="827">
        <f>COUNT($A$1:A787)+1</f>
        <v>206</v>
      </c>
      <c r="B788" s="915" t="s">
        <v>2180</v>
      </c>
      <c r="C788" s="825"/>
      <c r="D788" s="824" t="s">
        <v>145</v>
      </c>
      <c r="E788" s="823">
        <v>2</v>
      </c>
      <c r="F788" s="822"/>
      <c r="G788" s="821">
        <f>F788*E788</f>
        <v>0</v>
      </c>
    </row>
    <row r="789" spans="1:7">
      <c r="A789" s="827"/>
      <c r="B789" s="918" t="s">
        <v>2179</v>
      </c>
      <c r="C789" s="825"/>
      <c r="D789" s="824"/>
      <c r="E789" s="823"/>
      <c r="F789" s="822"/>
      <c r="G789" s="821"/>
    </row>
    <row r="790" spans="1:7">
      <c r="A790" s="827"/>
      <c r="B790" s="924" t="s">
        <v>2178</v>
      </c>
      <c r="C790" s="825"/>
      <c r="D790" s="824"/>
      <c r="E790" s="823"/>
      <c r="F790" s="822"/>
      <c r="G790" s="821"/>
    </row>
    <row r="791" spans="1:7">
      <c r="A791" s="827"/>
      <c r="B791" s="924"/>
      <c r="C791" s="825"/>
      <c r="D791" s="824"/>
      <c r="E791" s="823"/>
      <c r="F791" s="822"/>
      <c r="G791" s="821"/>
    </row>
    <row r="792" spans="1:7">
      <c r="A792" s="827">
        <f>COUNT($A$1:A791)+1</f>
        <v>207</v>
      </c>
      <c r="B792" s="923" t="s">
        <v>2177</v>
      </c>
      <c r="C792" s="825"/>
      <c r="D792" s="824" t="s">
        <v>145</v>
      </c>
      <c r="E792" s="823">
        <v>6</v>
      </c>
      <c r="F792" s="822"/>
      <c r="G792" s="821">
        <f>F792*E792</f>
        <v>0</v>
      </c>
    </row>
    <row r="793" spans="1:7">
      <c r="A793" s="827"/>
      <c r="B793" s="923"/>
      <c r="C793" s="825"/>
      <c r="D793" s="824"/>
      <c r="E793" s="823"/>
      <c r="F793" s="822"/>
      <c r="G793" s="821"/>
    </row>
    <row r="794" spans="1:7">
      <c r="A794" s="827">
        <f>COUNT($A$1:A793)+1</f>
        <v>208</v>
      </c>
      <c r="B794" s="923" t="s">
        <v>2176</v>
      </c>
      <c r="C794" s="825"/>
      <c r="D794" s="824" t="s">
        <v>145</v>
      </c>
      <c r="E794" s="823">
        <v>1</v>
      </c>
      <c r="F794" s="822"/>
      <c r="G794" s="821">
        <f>F794*E794</f>
        <v>0</v>
      </c>
    </row>
    <row r="795" spans="1:7">
      <c r="A795" s="827"/>
      <c r="B795" s="923"/>
      <c r="C795" s="825"/>
      <c r="D795" s="824"/>
      <c r="E795" s="823"/>
      <c r="F795" s="822"/>
      <c r="G795" s="821"/>
    </row>
    <row r="796" spans="1:7">
      <c r="A796" s="827">
        <f>COUNT($A$1:A794)+1</f>
        <v>209</v>
      </c>
      <c r="B796" s="923" t="s">
        <v>2175</v>
      </c>
      <c r="C796" s="825"/>
      <c r="D796" s="824" t="s">
        <v>145</v>
      </c>
      <c r="E796" s="823">
        <v>2</v>
      </c>
      <c r="F796" s="822"/>
      <c r="G796" s="821">
        <f>F796*E796</f>
        <v>0</v>
      </c>
    </row>
    <row r="797" spans="1:7">
      <c r="A797" s="827"/>
      <c r="B797" s="923"/>
      <c r="C797" s="825"/>
      <c r="D797" s="824"/>
      <c r="E797" s="823"/>
      <c r="F797" s="822"/>
      <c r="G797" s="821"/>
    </row>
    <row r="798" spans="1:7">
      <c r="A798" s="827">
        <f>COUNT($A$1:A796)+1</f>
        <v>210</v>
      </c>
      <c r="B798" s="923" t="s">
        <v>2174</v>
      </c>
      <c r="C798" s="825"/>
      <c r="D798" s="824" t="s">
        <v>145</v>
      </c>
      <c r="E798" s="823">
        <v>8</v>
      </c>
      <c r="F798" s="822"/>
      <c r="G798" s="821">
        <f>F798*E798</f>
        <v>0</v>
      </c>
    </row>
    <row r="799" spans="1:7">
      <c r="A799" s="827"/>
      <c r="B799" s="923"/>
      <c r="C799" s="825"/>
      <c r="D799" s="824"/>
      <c r="E799" s="823"/>
      <c r="F799" s="822"/>
      <c r="G799" s="821"/>
    </row>
    <row r="800" spans="1:7">
      <c r="A800" s="827">
        <f>COUNT($A$1:A798)+1</f>
        <v>211</v>
      </c>
      <c r="B800" s="923" t="s">
        <v>2173</v>
      </c>
      <c r="C800" s="825"/>
      <c r="D800" s="824" t="s">
        <v>145</v>
      </c>
      <c r="E800" s="823">
        <v>1</v>
      </c>
      <c r="F800" s="822"/>
      <c r="G800" s="821">
        <f>F800*E800</f>
        <v>0</v>
      </c>
    </row>
    <row r="801" spans="1:7">
      <c r="A801" s="827"/>
      <c r="B801" s="923"/>
      <c r="C801" s="825"/>
      <c r="D801" s="824"/>
      <c r="E801" s="823"/>
      <c r="F801" s="822"/>
      <c r="G801" s="821"/>
    </row>
    <row r="802" spans="1:7">
      <c r="A802" s="827">
        <f>COUNT($A$1:A800)+1</f>
        <v>212</v>
      </c>
      <c r="B802" s="923" t="s">
        <v>2172</v>
      </c>
      <c r="C802" s="825"/>
      <c r="D802" s="824" t="s">
        <v>145</v>
      </c>
      <c r="E802" s="823">
        <v>1</v>
      </c>
      <c r="F802" s="822"/>
      <c r="G802" s="821">
        <f>F802*E802</f>
        <v>0</v>
      </c>
    </row>
    <row r="803" spans="1:7">
      <c r="A803" s="827"/>
      <c r="B803" s="923"/>
      <c r="C803" s="825"/>
      <c r="D803" s="824"/>
      <c r="E803" s="823"/>
      <c r="F803" s="822"/>
      <c r="G803" s="821"/>
    </row>
    <row r="804" spans="1:7">
      <c r="A804" s="827">
        <f>COUNT($A$1:A802)+1</f>
        <v>213</v>
      </c>
      <c r="B804" s="923" t="s">
        <v>2171</v>
      </c>
      <c r="C804" s="825"/>
      <c r="D804" s="824" t="s">
        <v>145</v>
      </c>
      <c r="E804" s="823">
        <v>2</v>
      </c>
      <c r="F804" s="822"/>
      <c r="G804" s="821">
        <f>F804*E804</f>
        <v>0</v>
      </c>
    </row>
    <row r="805" spans="1:7">
      <c r="A805" s="827"/>
      <c r="B805" s="923"/>
      <c r="C805" s="825"/>
      <c r="D805" s="824"/>
      <c r="E805" s="823"/>
      <c r="F805" s="822"/>
      <c r="G805" s="821"/>
    </row>
    <row r="806" spans="1:7">
      <c r="A806" s="827">
        <f>COUNT($A$1:A804)+1</f>
        <v>214</v>
      </c>
      <c r="B806" s="923" t="s">
        <v>2170</v>
      </c>
      <c r="C806" s="825"/>
      <c r="D806" s="824" t="s">
        <v>145</v>
      </c>
      <c r="E806" s="823">
        <v>2</v>
      </c>
      <c r="F806" s="822"/>
      <c r="G806" s="821">
        <f>F806*E806</f>
        <v>0</v>
      </c>
    </row>
    <row r="807" spans="1:7">
      <c r="A807" s="827"/>
      <c r="B807" s="923"/>
      <c r="C807" s="825"/>
      <c r="D807" s="824"/>
      <c r="E807" s="823"/>
      <c r="F807" s="822"/>
      <c r="G807" s="821"/>
    </row>
    <row r="808" spans="1:7">
      <c r="A808" s="827"/>
      <c r="B808" s="923"/>
      <c r="C808" s="825"/>
      <c r="D808" s="824"/>
      <c r="E808" s="823"/>
      <c r="F808" s="822"/>
      <c r="G808" s="821"/>
    </row>
    <row r="809" spans="1:7" ht="51">
      <c r="A809" s="827">
        <f>COUNT($A$1:A807)+1</f>
        <v>215</v>
      </c>
      <c r="B809" s="915" t="s">
        <v>2169</v>
      </c>
      <c r="C809" s="825"/>
      <c r="D809" s="824" t="s">
        <v>145</v>
      </c>
      <c r="E809" s="823">
        <v>1</v>
      </c>
      <c r="F809" s="822"/>
      <c r="G809" s="821">
        <f>F809*E809</f>
        <v>0</v>
      </c>
    </row>
    <row r="810" spans="1:7">
      <c r="A810" s="827"/>
      <c r="B810" s="923" t="s">
        <v>2168</v>
      </c>
      <c r="C810" s="825"/>
      <c r="D810" s="824"/>
      <c r="E810" s="823"/>
      <c r="F810" s="822"/>
      <c r="G810" s="821"/>
    </row>
    <row r="811" spans="1:7">
      <c r="A811" s="827"/>
      <c r="B811" s="923"/>
      <c r="C811" s="825"/>
      <c r="D811" s="824"/>
      <c r="E811" s="823"/>
      <c r="F811" s="822"/>
      <c r="G811" s="821"/>
    </row>
    <row r="812" spans="1:7">
      <c r="A812" s="827">
        <f>COUNT($A$1:A810)+1</f>
        <v>216</v>
      </c>
      <c r="B812" s="923" t="s">
        <v>2167</v>
      </c>
      <c r="C812" s="825"/>
      <c r="D812" s="824" t="s">
        <v>145</v>
      </c>
      <c r="E812" s="823">
        <v>1</v>
      </c>
      <c r="F812" s="822"/>
      <c r="G812" s="821">
        <f>F812*E812</f>
        <v>0</v>
      </c>
    </row>
    <row r="813" spans="1:7">
      <c r="A813" s="827"/>
      <c r="B813" s="923"/>
      <c r="C813" s="825"/>
      <c r="D813" s="824"/>
      <c r="E813" s="823"/>
      <c r="F813" s="822"/>
      <c r="G813" s="821"/>
    </row>
    <row r="814" spans="1:7">
      <c r="A814" s="827">
        <f>COUNT($A$1:A810)+1</f>
        <v>216</v>
      </c>
      <c r="B814" s="915" t="s">
        <v>2166</v>
      </c>
      <c r="C814" s="825"/>
      <c r="D814" s="824" t="s">
        <v>145</v>
      </c>
      <c r="E814" s="823">
        <v>1</v>
      </c>
      <c r="F814" s="822"/>
      <c r="G814" s="821">
        <f>F814*E814</f>
        <v>0</v>
      </c>
    </row>
    <row r="815" spans="1:7" ht="25.5">
      <c r="A815" s="827"/>
      <c r="B815" s="927" t="s">
        <v>2165</v>
      </c>
      <c r="C815" s="825"/>
      <c r="D815" s="824"/>
      <c r="E815" s="823"/>
      <c r="F815" s="822"/>
      <c r="G815" s="821"/>
    </row>
    <row r="816" spans="1:7">
      <c r="A816" s="827"/>
      <c r="B816" s="923" t="s">
        <v>2164</v>
      </c>
      <c r="C816" s="825"/>
      <c r="D816" s="824"/>
      <c r="E816" s="823"/>
      <c r="F816" s="822"/>
      <c r="G816" s="821"/>
    </row>
    <row r="817" spans="1:7">
      <c r="A817" s="827"/>
      <c r="B817" s="923"/>
      <c r="C817" s="825"/>
      <c r="D817" s="824"/>
      <c r="E817" s="823"/>
      <c r="F817" s="822"/>
      <c r="G817" s="821"/>
    </row>
    <row r="818" spans="1:7">
      <c r="A818" s="827">
        <f>COUNT($A$1:A816)+1</f>
        <v>218</v>
      </c>
      <c r="B818" s="923" t="s">
        <v>2159</v>
      </c>
      <c r="C818" s="825"/>
      <c r="D818" s="824" t="s">
        <v>145</v>
      </c>
      <c r="E818" s="823">
        <v>4</v>
      </c>
      <c r="F818" s="822"/>
      <c r="G818" s="821">
        <f>F818*E818</f>
        <v>0</v>
      </c>
    </row>
    <row r="819" spans="1:7">
      <c r="A819" s="827"/>
      <c r="B819" s="923"/>
      <c r="C819" s="825"/>
      <c r="D819" s="824"/>
      <c r="E819" s="823"/>
      <c r="F819" s="822"/>
      <c r="G819" s="821"/>
    </row>
    <row r="820" spans="1:7" ht="38.25">
      <c r="A820" s="827">
        <f>COUNT($A$1:A818)+1</f>
        <v>219</v>
      </c>
      <c r="B820" s="915" t="s">
        <v>2163</v>
      </c>
      <c r="C820" s="825"/>
      <c r="D820" s="824" t="s">
        <v>145</v>
      </c>
      <c r="E820" s="823">
        <v>2</v>
      </c>
      <c r="F820" s="822"/>
      <c r="G820" s="821">
        <f>F820*E820</f>
        <v>0</v>
      </c>
    </row>
    <row r="821" spans="1:7">
      <c r="A821" s="827"/>
      <c r="B821" s="923" t="s">
        <v>2162</v>
      </c>
      <c r="C821" s="825"/>
      <c r="D821" s="824"/>
      <c r="E821" s="823"/>
      <c r="F821" s="822"/>
      <c r="G821" s="821"/>
    </row>
    <row r="822" spans="1:7">
      <c r="A822" s="827"/>
      <c r="B822" s="923"/>
      <c r="C822" s="825"/>
      <c r="D822" s="824"/>
      <c r="E822" s="823"/>
      <c r="F822" s="822"/>
      <c r="G822" s="821"/>
    </row>
    <row r="823" spans="1:7">
      <c r="A823" s="827">
        <f>COUNT($A$1:A821)+1</f>
        <v>220</v>
      </c>
      <c r="B823" s="923" t="s">
        <v>2161</v>
      </c>
      <c r="C823" s="825"/>
      <c r="D823" s="824" t="s">
        <v>145</v>
      </c>
      <c r="E823" s="823">
        <v>14</v>
      </c>
      <c r="F823" s="822"/>
      <c r="G823" s="821">
        <f>F823*E823</f>
        <v>0</v>
      </c>
    </row>
    <row r="824" spans="1:7">
      <c r="A824" s="827"/>
      <c r="B824" s="923"/>
      <c r="C824" s="825"/>
      <c r="D824" s="824"/>
      <c r="E824" s="823"/>
      <c r="F824" s="822"/>
      <c r="G824" s="821"/>
    </row>
    <row r="825" spans="1:7">
      <c r="A825" s="827">
        <f>COUNT($A$1:A823)+1</f>
        <v>221</v>
      </c>
      <c r="B825" s="923" t="s">
        <v>2160</v>
      </c>
      <c r="C825" s="825"/>
      <c r="D825" s="824" t="s">
        <v>145</v>
      </c>
      <c r="E825" s="823">
        <v>26</v>
      </c>
      <c r="F825" s="822"/>
      <c r="G825" s="821">
        <f>F825*E825</f>
        <v>0</v>
      </c>
    </row>
    <row r="826" spans="1:7">
      <c r="A826" s="827"/>
      <c r="B826" s="923"/>
      <c r="C826" s="825"/>
      <c r="D826" s="824"/>
      <c r="E826" s="823"/>
      <c r="F826" s="822"/>
      <c r="G826" s="821"/>
    </row>
    <row r="827" spans="1:7">
      <c r="A827" s="827">
        <f>COUNT($A$1:A825)+1</f>
        <v>222</v>
      </c>
      <c r="B827" s="923" t="s">
        <v>2159</v>
      </c>
      <c r="C827" s="825"/>
      <c r="D827" s="824" t="s">
        <v>145</v>
      </c>
      <c r="E827" s="823">
        <v>4</v>
      </c>
      <c r="F827" s="822"/>
      <c r="G827" s="821">
        <f>F827*E827</f>
        <v>0</v>
      </c>
    </row>
    <row r="828" spans="1:7">
      <c r="A828" s="827"/>
      <c r="B828" s="923"/>
      <c r="C828" s="825"/>
      <c r="D828" s="824"/>
      <c r="E828" s="823"/>
      <c r="F828" s="822"/>
      <c r="G828" s="821"/>
    </row>
    <row r="829" spans="1:7" ht="38.25">
      <c r="A829" s="827">
        <f>COUNT($A$1:A827)+1</f>
        <v>223</v>
      </c>
      <c r="B829" s="915" t="s">
        <v>2158</v>
      </c>
      <c r="C829" s="825"/>
      <c r="D829" s="824" t="s">
        <v>145</v>
      </c>
      <c r="E829" s="823">
        <v>2</v>
      </c>
      <c r="F829" s="822"/>
      <c r="G829" s="821">
        <f>F829*E829</f>
        <v>0</v>
      </c>
    </row>
    <row r="830" spans="1:7">
      <c r="A830" s="827"/>
      <c r="B830" s="923" t="s">
        <v>2157</v>
      </c>
      <c r="C830" s="825"/>
      <c r="D830" s="824"/>
      <c r="E830" s="823"/>
      <c r="F830" s="822"/>
      <c r="G830" s="821"/>
    </row>
    <row r="831" spans="1:7">
      <c r="A831" s="827"/>
      <c r="B831" s="923"/>
      <c r="C831" s="825"/>
      <c r="D831" s="824"/>
      <c r="E831" s="823"/>
      <c r="F831" s="822"/>
      <c r="G831" s="821"/>
    </row>
    <row r="832" spans="1:7" ht="38.25">
      <c r="A832" s="827">
        <f>COUNT($A$1:A830)+1</f>
        <v>224</v>
      </c>
      <c r="B832" s="915" t="s">
        <v>2156</v>
      </c>
      <c r="C832" s="825"/>
      <c r="D832" s="824" t="s">
        <v>145</v>
      </c>
      <c r="E832" s="823">
        <v>1</v>
      </c>
      <c r="F832" s="822"/>
      <c r="G832" s="821">
        <f>F832*E832</f>
        <v>0</v>
      </c>
    </row>
    <row r="833" spans="1:7">
      <c r="A833" s="827"/>
      <c r="B833" s="918" t="s">
        <v>2155</v>
      </c>
      <c r="C833" s="825"/>
      <c r="D833" s="824"/>
      <c r="E833" s="823"/>
      <c r="F833" s="822"/>
      <c r="G833" s="821"/>
    </row>
    <row r="834" spans="1:7">
      <c r="A834" s="827"/>
      <c r="B834" s="924" t="s">
        <v>2154</v>
      </c>
      <c r="C834" s="825"/>
      <c r="D834" s="824"/>
      <c r="E834" s="823"/>
      <c r="F834" s="822"/>
      <c r="G834" s="821"/>
    </row>
    <row r="835" spans="1:7">
      <c r="A835" s="827"/>
      <c r="B835" s="924"/>
      <c r="C835" s="825"/>
      <c r="D835" s="824"/>
      <c r="E835" s="823"/>
      <c r="F835" s="822"/>
      <c r="G835" s="821"/>
    </row>
    <row r="836" spans="1:7">
      <c r="A836" s="827">
        <f>COUNT($A$1:A834)+1</f>
        <v>225</v>
      </c>
      <c r="B836" s="923" t="s">
        <v>2153</v>
      </c>
      <c r="C836" s="825"/>
      <c r="D836" s="824" t="s">
        <v>145</v>
      </c>
      <c r="E836" s="823">
        <v>12</v>
      </c>
      <c r="F836" s="822"/>
      <c r="G836" s="821">
        <f>F836*E836</f>
        <v>0</v>
      </c>
    </row>
    <row r="837" spans="1:7">
      <c r="A837" s="827"/>
      <c r="B837" s="924"/>
      <c r="C837" s="825"/>
      <c r="D837" s="824"/>
      <c r="E837" s="823"/>
      <c r="F837" s="822"/>
      <c r="G837" s="821"/>
    </row>
    <row r="838" spans="1:7">
      <c r="A838" s="827">
        <f>COUNT($A$1:A836)+1</f>
        <v>226</v>
      </c>
      <c r="B838" s="923" t="s">
        <v>2152</v>
      </c>
      <c r="C838" s="825"/>
      <c r="D838" s="824" t="s">
        <v>145</v>
      </c>
      <c r="E838" s="823">
        <v>1</v>
      </c>
      <c r="F838" s="822"/>
      <c r="G838" s="821">
        <f>F838*E838</f>
        <v>0</v>
      </c>
    </row>
    <row r="839" spans="1:7">
      <c r="A839" s="827"/>
      <c r="B839" s="924"/>
      <c r="C839" s="825"/>
      <c r="D839" s="824"/>
      <c r="E839" s="823"/>
      <c r="F839" s="822"/>
      <c r="G839" s="821"/>
    </row>
    <row r="840" spans="1:7">
      <c r="A840" s="827">
        <f>COUNT($A$1:A838)+1</f>
        <v>227</v>
      </c>
      <c r="B840" s="923" t="s">
        <v>2151</v>
      </c>
      <c r="C840" s="825"/>
      <c r="D840" s="824" t="s">
        <v>145</v>
      </c>
      <c r="E840" s="823">
        <v>5</v>
      </c>
      <c r="F840" s="822"/>
      <c r="G840" s="821">
        <f>F840*E840</f>
        <v>0</v>
      </c>
    </row>
    <row r="841" spans="1:7">
      <c r="A841" s="827"/>
      <c r="B841" s="923"/>
      <c r="C841" s="825"/>
      <c r="D841" s="824"/>
      <c r="E841" s="823"/>
      <c r="F841" s="822"/>
      <c r="G841" s="821"/>
    </row>
    <row r="842" spans="1:7" ht="25.5">
      <c r="A842" s="827">
        <f>COUNT($A$1:A840)+1</f>
        <v>228</v>
      </c>
      <c r="B842" s="915" t="s">
        <v>2150</v>
      </c>
      <c r="C842" s="825"/>
      <c r="D842" s="824" t="s">
        <v>145</v>
      </c>
      <c r="E842" s="823">
        <v>2</v>
      </c>
      <c r="F842" s="822"/>
      <c r="G842" s="821">
        <f>F842*E842</f>
        <v>0</v>
      </c>
    </row>
    <row r="843" spans="1:7">
      <c r="A843" s="827"/>
      <c r="B843" s="918" t="s">
        <v>2149</v>
      </c>
      <c r="C843" s="825"/>
      <c r="D843" s="824"/>
      <c r="E843" s="823"/>
      <c r="F843" s="822"/>
      <c r="G843" s="821"/>
    </row>
    <row r="844" spans="1:7">
      <c r="A844" s="827"/>
      <c r="B844" s="924" t="s">
        <v>2148</v>
      </c>
      <c r="C844" s="825"/>
      <c r="D844" s="824"/>
      <c r="E844" s="823"/>
      <c r="F844" s="822"/>
      <c r="G844" s="821"/>
    </row>
    <row r="845" spans="1:7">
      <c r="A845" s="827"/>
      <c r="B845" s="923"/>
      <c r="C845" s="825"/>
      <c r="D845" s="824"/>
      <c r="E845" s="823"/>
      <c r="F845" s="822"/>
      <c r="G845" s="821"/>
    </row>
    <row r="846" spans="1:7" ht="25.5">
      <c r="A846" s="827">
        <f>COUNT($A$1:A844)+1</f>
        <v>229</v>
      </c>
      <c r="B846" s="915" t="s">
        <v>2147</v>
      </c>
      <c r="C846" s="825"/>
      <c r="D846" s="824" t="s">
        <v>145</v>
      </c>
      <c r="E846" s="823">
        <v>1</v>
      </c>
      <c r="F846" s="822"/>
      <c r="G846" s="821">
        <f>F846*E846</f>
        <v>0</v>
      </c>
    </row>
    <row r="847" spans="1:7">
      <c r="A847" s="827"/>
      <c r="B847" s="918" t="s">
        <v>2146</v>
      </c>
      <c r="C847" s="825"/>
      <c r="D847" s="824"/>
      <c r="E847" s="823"/>
      <c r="F847" s="822"/>
      <c r="G847" s="821"/>
    </row>
    <row r="848" spans="1:7">
      <c r="A848" s="827"/>
      <c r="B848" s="924" t="s">
        <v>2145</v>
      </c>
      <c r="C848" s="825"/>
      <c r="D848" s="824"/>
      <c r="E848" s="823"/>
      <c r="F848" s="822"/>
      <c r="G848" s="821"/>
    </row>
    <row r="849" spans="1:7">
      <c r="A849" s="827"/>
      <c r="B849" s="924"/>
      <c r="C849" s="825"/>
      <c r="D849" s="824"/>
      <c r="E849" s="823"/>
      <c r="F849" s="822"/>
      <c r="G849" s="821"/>
    </row>
    <row r="850" spans="1:7">
      <c r="A850" s="827">
        <f>COUNT($A$1:A848)+1</f>
        <v>230</v>
      </c>
      <c r="B850" s="923" t="s">
        <v>2143</v>
      </c>
      <c r="C850" s="825"/>
      <c r="D850" s="824" t="s">
        <v>145</v>
      </c>
      <c r="E850" s="823">
        <v>5</v>
      </c>
      <c r="F850" s="822"/>
      <c r="G850" s="821">
        <f>F850*E850</f>
        <v>0</v>
      </c>
    </row>
    <row r="851" spans="1:7">
      <c r="A851" s="827"/>
      <c r="B851" s="924"/>
      <c r="C851" s="825"/>
      <c r="D851" s="824"/>
      <c r="E851" s="823"/>
      <c r="F851" s="822"/>
      <c r="G851" s="821"/>
    </row>
    <row r="852" spans="1:7">
      <c r="A852" s="827">
        <f>COUNT($A$1:A851)+1</f>
        <v>231</v>
      </c>
      <c r="B852" s="926" t="s">
        <v>2141</v>
      </c>
      <c r="C852" s="825"/>
      <c r="D852" s="824" t="s">
        <v>145</v>
      </c>
      <c r="E852" s="823">
        <v>1</v>
      </c>
      <c r="F852" s="822"/>
      <c r="G852" s="821">
        <f>F852*E852</f>
        <v>0</v>
      </c>
    </row>
    <row r="853" spans="1:7" ht="25.5">
      <c r="A853" s="827"/>
      <c r="B853" s="925" t="s">
        <v>2144</v>
      </c>
      <c r="C853" s="825"/>
      <c r="D853" s="824"/>
      <c r="E853" s="823"/>
      <c r="F853" s="822"/>
      <c r="G853" s="821"/>
    </row>
    <row r="854" spans="1:7">
      <c r="A854" s="827"/>
      <c r="B854" s="925" t="s">
        <v>2139</v>
      </c>
      <c r="C854" s="825"/>
      <c r="D854" s="824"/>
      <c r="E854" s="823"/>
      <c r="F854" s="822"/>
      <c r="G854" s="821"/>
    </row>
    <row r="855" spans="1:7">
      <c r="A855" s="827"/>
      <c r="B855" s="925"/>
      <c r="C855" s="825"/>
      <c r="D855" s="824"/>
      <c r="E855" s="823"/>
      <c r="F855" s="822"/>
      <c r="G855" s="821"/>
    </row>
    <row r="856" spans="1:7">
      <c r="A856" s="827">
        <f>COUNT($A$1:A855)+1</f>
        <v>232</v>
      </c>
      <c r="B856" s="923" t="s">
        <v>2143</v>
      </c>
      <c r="C856" s="825"/>
      <c r="D856" s="824" t="s">
        <v>145</v>
      </c>
      <c r="E856" s="823">
        <v>52</v>
      </c>
      <c r="F856" s="822"/>
      <c r="G856" s="821">
        <f>F856*E856</f>
        <v>0</v>
      </c>
    </row>
    <row r="857" spans="1:7">
      <c r="A857" s="827"/>
      <c r="B857" s="923"/>
      <c r="C857" s="825"/>
      <c r="D857" s="824"/>
      <c r="E857" s="823"/>
      <c r="F857" s="822"/>
      <c r="G857" s="821"/>
    </row>
    <row r="858" spans="1:7">
      <c r="A858" s="827">
        <f>COUNT($A$1:A856)+1</f>
        <v>233</v>
      </c>
      <c r="B858" s="923" t="s">
        <v>2142</v>
      </c>
      <c r="C858" s="825"/>
      <c r="D858" s="824" t="s">
        <v>145</v>
      </c>
      <c r="E858" s="823">
        <v>15</v>
      </c>
      <c r="F858" s="822"/>
      <c r="G858" s="821">
        <f>F858*E858</f>
        <v>0</v>
      </c>
    </row>
    <row r="859" spans="1:7">
      <c r="A859" s="827"/>
      <c r="B859" s="924"/>
      <c r="C859" s="825"/>
      <c r="D859" s="824"/>
      <c r="E859" s="823"/>
      <c r="F859" s="822"/>
      <c r="G859" s="821"/>
    </row>
    <row r="860" spans="1:7">
      <c r="A860" s="827">
        <f>COUNT($A$1:A859)+1</f>
        <v>234</v>
      </c>
      <c r="B860" s="926" t="s">
        <v>2141</v>
      </c>
      <c r="C860" s="825"/>
      <c r="D860" s="824" t="s">
        <v>145</v>
      </c>
      <c r="E860" s="823">
        <v>1</v>
      </c>
      <c r="F860" s="822"/>
      <c r="G860" s="821">
        <f>F860*E860</f>
        <v>0</v>
      </c>
    </row>
    <row r="861" spans="1:7" ht="25.5">
      <c r="A861" s="827"/>
      <c r="B861" s="925" t="s">
        <v>2140</v>
      </c>
      <c r="C861" s="825"/>
      <c r="D861" s="824"/>
      <c r="E861" s="823"/>
      <c r="F861" s="822"/>
      <c r="G861" s="821"/>
    </row>
    <row r="862" spans="1:7">
      <c r="A862" s="827"/>
      <c r="B862" s="925" t="s">
        <v>2139</v>
      </c>
      <c r="C862" s="825"/>
      <c r="D862" s="824"/>
      <c r="E862" s="823"/>
      <c r="F862" s="822"/>
      <c r="G862" s="821"/>
    </row>
    <row r="863" spans="1:7">
      <c r="A863" s="827"/>
      <c r="B863" s="925"/>
      <c r="C863" s="825"/>
      <c r="D863" s="824"/>
      <c r="E863" s="823"/>
      <c r="F863" s="822"/>
      <c r="G863" s="821"/>
    </row>
    <row r="864" spans="1:7" ht="38.25">
      <c r="A864" s="827">
        <f>COUNT($A$1:A863)+1</f>
        <v>235</v>
      </c>
      <c r="B864" s="915" t="s">
        <v>2138</v>
      </c>
      <c r="C864" s="825"/>
      <c r="D864" s="824" t="s">
        <v>145</v>
      </c>
      <c r="E864" s="823">
        <v>4</v>
      </c>
      <c r="F864" s="822"/>
      <c r="G864" s="821">
        <f>F864*E864</f>
        <v>0</v>
      </c>
    </row>
    <row r="865" spans="1:7">
      <c r="A865" s="827"/>
      <c r="B865" s="918" t="s">
        <v>2137</v>
      </c>
      <c r="C865" s="825"/>
      <c r="D865" s="824"/>
      <c r="E865" s="823"/>
      <c r="F865" s="822"/>
      <c r="G865" s="821"/>
    </row>
    <row r="866" spans="1:7">
      <c r="A866" s="827"/>
      <c r="B866" s="924" t="s">
        <v>2136</v>
      </c>
      <c r="C866" s="825"/>
      <c r="D866" s="824"/>
      <c r="E866" s="823"/>
      <c r="F866" s="822"/>
      <c r="G866" s="821"/>
    </row>
    <row r="867" spans="1:7">
      <c r="A867" s="827"/>
      <c r="B867" s="925"/>
      <c r="C867" s="825"/>
      <c r="D867" s="824"/>
      <c r="E867" s="823"/>
      <c r="F867" s="822"/>
      <c r="G867" s="821"/>
    </row>
    <row r="868" spans="1:7" ht="51">
      <c r="A868" s="827">
        <f>COUNT($A$1:A867)+1</f>
        <v>236</v>
      </c>
      <c r="B868" s="915" t="s">
        <v>2135</v>
      </c>
      <c r="C868" s="825"/>
      <c r="D868" s="824" t="s">
        <v>145</v>
      </c>
      <c r="E868" s="823">
        <v>1</v>
      </c>
      <c r="F868" s="822"/>
      <c r="G868" s="821">
        <f>F868*E868</f>
        <v>0</v>
      </c>
    </row>
    <row r="869" spans="1:7">
      <c r="A869" s="827"/>
      <c r="B869" s="924" t="s">
        <v>2134</v>
      </c>
      <c r="C869" s="825"/>
      <c r="D869" s="824"/>
      <c r="E869" s="823"/>
      <c r="F869" s="822"/>
      <c r="G869" s="821"/>
    </row>
    <row r="870" spans="1:7">
      <c r="A870" s="827"/>
      <c r="B870" s="924"/>
      <c r="C870" s="825"/>
      <c r="D870" s="824"/>
      <c r="E870" s="823"/>
      <c r="F870" s="822"/>
      <c r="G870" s="821"/>
    </row>
    <row r="871" spans="1:7" ht="51">
      <c r="A871" s="827">
        <f>COUNT($A$1:A870)+1</f>
        <v>237</v>
      </c>
      <c r="B871" s="915" t="s">
        <v>2133</v>
      </c>
      <c r="C871" s="825"/>
      <c r="D871" s="824" t="s">
        <v>145</v>
      </c>
      <c r="E871" s="823">
        <v>1</v>
      </c>
      <c r="F871" s="822"/>
      <c r="G871" s="821">
        <f>F871*E871</f>
        <v>0</v>
      </c>
    </row>
    <row r="872" spans="1:7">
      <c r="A872" s="827"/>
      <c r="B872" s="924" t="s">
        <v>2132</v>
      </c>
      <c r="C872" s="825"/>
      <c r="D872" s="824"/>
      <c r="E872" s="823"/>
      <c r="F872" s="822"/>
      <c r="G872" s="821"/>
    </row>
    <row r="873" spans="1:7">
      <c r="A873" s="827"/>
      <c r="B873" s="915"/>
      <c r="C873" s="825"/>
      <c r="D873" s="824"/>
      <c r="E873" s="823"/>
      <c r="F873" s="822"/>
      <c r="G873" s="821"/>
    </row>
    <row r="874" spans="1:7">
      <c r="A874" s="827">
        <f>COUNT($A$1:A869)+1</f>
        <v>237</v>
      </c>
      <c r="B874" s="923" t="s">
        <v>2131</v>
      </c>
      <c r="C874" s="825"/>
      <c r="D874" s="824" t="s">
        <v>145</v>
      </c>
      <c r="E874" s="823">
        <v>14</v>
      </c>
      <c r="F874" s="822"/>
      <c r="G874" s="821">
        <f>F874*E874</f>
        <v>0</v>
      </c>
    </row>
    <row r="875" spans="1:7">
      <c r="A875" s="827"/>
      <c r="B875" s="923"/>
      <c r="C875" s="825"/>
      <c r="D875" s="824"/>
      <c r="E875" s="823"/>
      <c r="F875" s="822"/>
      <c r="G875" s="821"/>
    </row>
    <row r="876" spans="1:7">
      <c r="A876" s="827">
        <f>COUNT($A$1:A874)+1</f>
        <v>239</v>
      </c>
      <c r="B876" s="923" t="s">
        <v>2130</v>
      </c>
      <c r="C876" s="825"/>
      <c r="D876" s="824" t="s">
        <v>145</v>
      </c>
      <c r="E876" s="823">
        <v>25</v>
      </c>
      <c r="F876" s="822"/>
      <c r="G876" s="821">
        <f>F876*E876</f>
        <v>0</v>
      </c>
    </row>
    <row r="877" spans="1:7">
      <c r="A877" s="827"/>
      <c r="B877" s="923"/>
      <c r="C877" s="825"/>
      <c r="D877" s="824"/>
      <c r="E877" s="823"/>
      <c r="F877" s="822"/>
      <c r="G877" s="821"/>
    </row>
    <row r="878" spans="1:7">
      <c r="A878" s="827">
        <f>COUNT($A$1:A876)+1</f>
        <v>240</v>
      </c>
      <c r="B878" s="923" t="s">
        <v>2129</v>
      </c>
      <c r="C878" s="825"/>
      <c r="D878" s="824" t="s">
        <v>145</v>
      </c>
      <c r="E878" s="823">
        <v>1</v>
      </c>
      <c r="F878" s="822"/>
      <c r="G878" s="821">
        <f>F878*E878</f>
        <v>0</v>
      </c>
    </row>
    <row r="879" spans="1:7">
      <c r="A879" s="827"/>
      <c r="B879" s="923"/>
      <c r="C879" s="825"/>
      <c r="D879" s="824"/>
      <c r="E879" s="823"/>
      <c r="F879" s="822"/>
      <c r="G879" s="821"/>
    </row>
    <row r="880" spans="1:7">
      <c r="A880" s="827">
        <f>COUNT($A$1:A878)+1</f>
        <v>241</v>
      </c>
      <c r="B880" s="923" t="s">
        <v>2128</v>
      </c>
      <c r="C880" s="825"/>
      <c r="D880" s="824" t="s">
        <v>145</v>
      </c>
      <c r="E880" s="823">
        <v>1</v>
      </c>
      <c r="F880" s="822"/>
      <c r="G880" s="821">
        <f>F880*E880</f>
        <v>0</v>
      </c>
    </row>
    <row r="881" spans="1:7">
      <c r="A881" s="827"/>
      <c r="B881" s="923"/>
      <c r="C881" s="825"/>
      <c r="D881" s="824"/>
      <c r="E881" s="823"/>
      <c r="F881" s="822"/>
      <c r="G881" s="821"/>
    </row>
    <row r="882" spans="1:7">
      <c r="A882" s="827">
        <f>COUNT($A$1:A880)+1</f>
        <v>242</v>
      </c>
      <c r="B882" s="923" t="s">
        <v>2127</v>
      </c>
      <c r="C882" s="825"/>
      <c r="D882" s="824" t="s">
        <v>145</v>
      </c>
      <c r="E882" s="823">
        <v>2</v>
      </c>
      <c r="F882" s="822"/>
      <c r="G882" s="821">
        <f>F882*E882</f>
        <v>0</v>
      </c>
    </row>
    <row r="883" spans="1:7">
      <c r="A883" s="827"/>
      <c r="B883" s="923"/>
      <c r="C883" s="825"/>
      <c r="D883" s="824"/>
      <c r="E883" s="823"/>
      <c r="F883" s="822"/>
      <c r="G883" s="821"/>
    </row>
    <row r="884" spans="1:7" ht="38.25">
      <c r="A884" s="827">
        <f>COUNT($A$1:A883)+1</f>
        <v>243</v>
      </c>
      <c r="B884" s="915" t="s">
        <v>2126</v>
      </c>
      <c r="C884" s="825"/>
      <c r="D884" s="824" t="s">
        <v>145</v>
      </c>
      <c r="E884" s="823">
        <v>1</v>
      </c>
      <c r="F884" s="822"/>
      <c r="G884" s="821">
        <f>F884*E884</f>
        <v>0</v>
      </c>
    </row>
    <row r="885" spans="1:7">
      <c r="A885" s="827"/>
      <c r="B885" s="924" t="s">
        <v>2125</v>
      </c>
      <c r="C885" s="825"/>
      <c r="D885" s="824"/>
      <c r="E885" s="823"/>
      <c r="F885" s="822"/>
      <c r="G885" s="821"/>
    </row>
    <row r="886" spans="1:7">
      <c r="A886" s="827"/>
      <c r="B886" s="923"/>
      <c r="C886" s="825"/>
      <c r="D886" s="824"/>
      <c r="E886" s="823"/>
      <c r="F886" s="822"/>
      <c r="G886" s="821"/>
    </row>
    <row r="887" spans="1:7" ht="51">
      <c r="A887" s="827">
        <f>COUNT($A$1:A882)+1</f>
        <v>243</v>
      </c>
      <c r="B887" s="836" t="s">
        <v>2124</v>
      </c>
      <c r="C887" s="825"/>
      <c r="D887" s="824" t="s">
        <v>145</v>
      </c>
      <c r="E887" s="823">
        <v>1</v>
      </c>
      <c r="F887" s="822"/>
      <c r="G887" s="821">
        <f>F887*E887</f>
        <v>0</v>
      </c>
    </row>
    <row r="888" spans="1:7">
      <c r="A888" s="827"/>
      <c r="B888" s="836" t="s">
        <v>2123</v>
      </c>
      <c r="C888" s="825"/>
      <c r="D888" s="824"/>
      <c r="E888" s="823"/>
      <c r="F888" s="822"/>
      <c r="G888" s="821"/>
    </row>
    <row r="889" spans="1:7">
      <c r="A889" s="827"/>
      <c r="B889" s="923"/>
      <c r="C889" s="825"/>
      <c r="D889" s="824"/>
      <c r="E889" s="823"/>
      <c r="F889" s="822"/>
      <c r="G889" s="821"/>
    </row>
    <row r="890" spans="1:7" ht="25.5">
      <c r="A890" s="827">
        <f>COUNT($A$1:A888)+1</f>
        <v>245</v>
      </c>
      <c r="B890" s="923" t="s">
        <v>2122</v>
      </c>
      <c r="C890" s="825"/>
      <c r="D890" s="824" t="s">
        <v>145</v>
      </c>
      <c r="E890" s="823">
        <v>4</v>
      </c>
      <c r="F890" s="822"/>
      <c r="G890" s="821">
        <f>F890*E890</f>
        <v>0</v>
      </c>
    </row>
    <row r="891" spans="1:7">
      <c r="A891" s="827"/>
      <c r="B891" s="923"/>
      <c r="C891" s="825"/>
      <c r="D891" s="824"/>
      <c r="E891" s="823"/>
      <c r="F891" s="822"/>
      <c r="G891" s="821"/>
    </row>
    <row r="892" spans="1:7" ht="38.25">
      <c r="A892" s="827">
        <f>COUNT($A$1:A890)+1</f>
        <v>246</v>
      </c>
      <c r="B892" s="922" t="s">
        <v>2121</v>
      </c>
      <c r="C892" s="825"/>
      <c r="D892" s="824" t="s">
        <v>145</v>
      </c>
      <c r="E892" s="874">
        <v>1</v>
      </c>
      <c r="F892" s="822"/>
      <c r="G892" s="828">
        <f>F892*E892</f>
        <v>0</v>
      </c>
    </row>
    <row r="893" spans="1:7">
      <c r="A893" s="827"/>
      <c r="B893" s="921" t="s">
        <v>2120</v>
      </c>
      <c r="C893" s="825"/>
      <c r="D893" s="824"/>
      <c r="E893" s="874"/>
      <c r="F893" s="829"/>
      <c r="G893" s="828"/>
    </row>
    <row r="894" spans="1:7">
      <c r="A894" s="827"/>
      <c r="B894" s="921"/>
      <c r="C894" s="825"/>
      <c r="D894" s="824"/>
      <c r="E894" s="874"/>
      <c r="F894" s="829"/>
      <c r="G894" s="828"/>
    </row>
    <row r="895" spans="1:7">
      <c r="A895" s="827">
        <f>COUNT($A$1:A893)+1</f>
        <v>247</v>
      </c>
      <c r="B895" s="920" t="s">
        <v>2119</v>
      </c>
      <c r="C895" s="825"/>
      <c r="D895" s="824" t="s">
        <v>145</v>
      </c>
      <c r="E895" s="919">
        <v>1</v>
      </c>
      <c r="F895" s="829"/>
      <c r="G895" s="828">
        <f>F895*E895</f>
        <v>0</v>
      </c>
    </row>
    <row r="896" spans="1:7" ht="25.5">
      <c r="A896" s="827"/>
      <c r="B896" s="917" t="s">
        <v>2118</v>
      </c>
      <c r="C896" s="825"/>
      <c r="D896" s="824"/>
      <c r="E896" s="919"/>
      <c r="F896" s="829"/>
      <c r="G896" s="828"/>
    </row>
    <row r="897" spans="1:7">
      <c r="A897" s="827"/>
      <c r="B897" s="917" t="s">
        <v>2117</v>
      </c>
      <c r="C897" s="825"/>
      <c r="D897" s="824"/>
      <c r="E897" s="919"/>
      <c r="F897" s="829"/>
      <c r="G897" s="828"/>
    </row>
    <row r="898" spans="1:7">
      <c r="A898" s="827"/>
      <c r="B898" s="917"/>
      <c r="C898" s="825"/>
      <c r="D898" s="824"/>
      <c r="E898" s="919"/>
      <c r="F898" s="829"/>
      <c r="G898" s="828"/>
    </row>
    <row r="899" spans="1:7" ht="25.5">
      <c r="A899" s="827">
        <f>COUNT($A$1:A898)+1</f>
        <v>248</v>
      </c>
      <c r="B899" s="916" t="s">
        <v>2116</v>
      </c>
      <c r="C899" s="825"/>
      <c r="D899" s="824" t="s">
        <v>145</v>
      </c>
      <c r="E899" s="823">
        <v>1</v>
      </c>
      <c r="F899" s="822"/>
      <c r="G899" s="821">
        <f>F899*E899</f>
        <v>0</v>
      </c>
    </row>
    <row r="900" spans="1:7">
      <c r="A900" s="827"/>
      <c r="B900" s="916" t="s">
        <v>2115</v>
      </c>
      <c r="C900" s="825"/>
      <c r="D900" s="824"/>
      <c r="E900" s="823"/>
      <c r="F900" s="822"/>
      <c r="G900" s="821"/>
    </row>
    <row r="901" spans="1:7">
      <c r="A901" s="827"/>
      <c r="B901" s="916"/>
      <c r="C901" s="825"/>
      <c r="D901" s="824"/>
      <c r="E901" s="823"/>
      <c r="F901" s="822"/>
      <c r="G901" s="821"/>
    </row>
    <row r="902" spans="1:7">
      <c r="A902" s="827">
        <f>COUNT($A$1:A901)+1</f>
        <v>249</v>
      </c>
      <c r="B902" s="853" t="s">
        <v>2114</v>
      </c>
      <c r="C902" s="825"/>
      <c r="D902" s="824" t="s">
        <v>145</v>
      </c>
      <c r="E902" s="823">
        <v>1</v>
      </c>
      <c r="F902" s="822"/>
      <c r="G902" s="821">
        <f>F902*E902</f>
        <v>0</v>
      </c>
    </row>
    <row r="903" spans="1:7" ht="42" customHeight="1">
      <c r="A903" s="827"/>
      <c r="B903" s="917" t="s">
        <v>2113</v>
      </c>
      <c r="C903" s="825"/>
      <c r="D903" s="824"/>
      <c r="E903" s="823"/>
      <c r="F903" s="822"/>
      <c r="G903" s="821"/>
    </row>
    <row r="904" spans="1:7">
      <c r="A904" s="827"/>
      <c r="B904" s="918" t="s">
        <v>2112</v>
      </c>
      <c r="C904" s="825"/>
      <c r="D904" s="824"/>
      <c r="E904" s="823"/>
      <c r="F904" s="822"/>
      <c r="G904" s="821"/>
    </row>
    <row r="905" spans="1:7">
      <c r="A905" s="827"/>
      <c r="B905" s="917" t="s">
        <v>2111</v>
      </c>
      <c r="C905" s="825"/>
      <c r="D905" s="824"/>
      <c r="E905" s="823"/>
      <c r="F905" s="822"/>
      <c r="G905" s="821"/>
    </row>
    <row r="906" spans="1:7">
      <c r="A906" s="827"/>
      <c r="B906" s="916"/>
      <c r="C906" s="825"/>
      <c r="D906" s="824"/>
      <c r="E906" s="823"/>
      <c r="F906" s="822"/>
      <c r="G906" s="821"/>
    </row>
    <row r="907" spans="1:7">
      <c r="A907" s="827"/>
      <c r="B907" s="826"/>
      <c r="C907" s="825"/>
      <c r="D907" s="824"/>
      <c r="E907" s="823"/>
      <c r="F907" s="822"/>
      <c r="G907" s="821"/>
    </row>
    <row r="908" spans="1:7" ht="25.5">
      <c r="A908" s="827">
        <f>COUNT($A$1:A907)+1</f>
        <v>250</v>
      </c>
      <c r="B908" s="826" t="s">
        <v>2110</v>
      </c>
      <c r="C908" s="825"/>
      <c r="D908" s="824" t="s">
        <v>240</v>
      </c>
      <c r="E908" s="823">
        <v>600</v>
      </c>
      <c r="F908" s="822"/>
      <c r="G908" s="821">
        <f>E908*F908</f>
        <v>0</v>
      </c>
    </row>
    <row r="909" spans="1:7">
      <c r="A909" s="827"/>
      <c r="B909" s="826"/>
      <c r="C909" s="825"/>
      <c r="D909" s="824"/>
      <c r="E909" s="823"/>
      <c r="F909" s="822"/>
      <c r="G909" s="821"/>
    </row>
    <row r="910" spans="1:7" ht="51">
      <c r="A910" s="827">
        <f>COUNT($A$1:A909)+1</f>
        <v>251</v>
      </c>
      <c r="B910" s="915" t="s">
        <v>2109</v>
      </c>
      <c r="C910" s="825"/>
      <c r="D910" s="824" t="s">
        <v>120</v>
      </c>
      <c r="E910" s="823">
        <v>1</v>
      </c>
      <c r="F910" s="822"/>
      <c r="G910" s="821">
        <f>F910*E910</f>
        <v>0</v>
      </c>
    </row>
    <row r="911" spans="1:7">
      <c r="A911" s="827"/>
      <c r="B911" s="915"/>
      <c r="C911" s="825"/>
      <c r="D911" s="824"/>
      <c r="E911" s="823"/>
      <c r="F911" s="822"/>
      <c r="G911" s="821"/>
    </row>
    <row r="912" spans="1:7">
      <c r="A912" s="827">
        <f>COUNT($A$1:A911)+1</f>
        <v>252</v>
      </c>
      <c r="B912" s="915" t="s">
        <v>2108</v>
      </c>
      <c r="C912" s="825"/>
      <c r="D912" s="824" t="s">
        <v>120</v>
      </c>
      <c r="E912" s="823">
        <v>1</v>
      </c>
      <c r="F912" s="822"/>
      <c r="G912" s="821">
        <f>F912*E912</f>
        <v>0</v>
      </c>
    </row>
    <row r="913" spans="1:11">
      <c r="A913" s="827"/>
      <c r="B913" s="915"/>
      <c r="C913" s="825"/>
      <c r="D913" s="824"/>
      <c r="E913" s="823"/>
      <c r="F913" s="822"/>
      <c r="G913" s="821"/>
    </row>
    <row r="914" spans="1:11" ht="51">
      <c r="A914" s="827">
        <f>COUNT($A$1:A913)+1</f>
        <v>253</v>
      </c>
      <c r="B914" s="915" t="s">
        <v>2107</v>
      </c>
      <c r="C914" s="825"/>
      <c r="D914" s="824" t="s">
        <v>120</v>
      </c>
      <c r="E914" s="823">
        <v>1</v>
      </c>
      <c r="F914" s="822"/>
      <c r="G914" s="821">
        <f>F914*E914</f>
        <v>0</v>
      </c>
    </row>
    <row r="915" spans="1:11">
      <c r="A915" s="827"/>
      <c r="B915" s="915"/>
      <c r="C915" s="825"/>
      <c r="D915" s="824"/>
      <c r="E915" s="823"/>
      <c r="F915" s="822"/>
      <c r="G915" s="821"/>
    </row>
    <row r="916" spans="1:11" ht="51">
      <c r="A916" s="827">
        <f>COUNT($A$1:A915)+1</f>
        <v>254</v>
      </c>
      <c r="B916" s="837" t="s">
        <v>2106</v>
      </c>
      <c r="C916" s="825"/>
      <c r="D916" s="824" t="s">
        <v>120</v>
      </c>
      <c r="E916" s="823">
        <v>1</v>
      </c>
      <c r="F916" s="822"/>
      <c r="G916" s="821">
        <f>F916*E916</f>
        <v>0</v>
      </c>
    </row>
    <row r="917" spans="1:11">
      <c r="A917" s="827"/>
      <c r="B917" s="915"/>
      <c r="C917" s="825"/>
      <c r="D917" s="824"/>
      <c r="E917" s="823"/>
      <c r="F917" s="822"/>
      <c r="G917" s="821"/>
    </row>
    <row r="918" spans="1:11" ht="25.5">
      <c r="A918" s="827">
        <f>COUNT($A$1:A917)+1</f>
        <v>255</v>
      </c>
      <c r="B918" s="833" t="s">
        <v>2105</v>
      </c>
      <c r="C918" s="825"/>
      <c r="D918" s="824" t="s">
        <v>120</v>
      </c>
      <c r="E918" s="823">
        <v>2</v>
      </c>
      <c r="F918" s="822"/>
      <c r="G918" s="821">
        <f>F918*E918</f>
        <v>0</v>
      </c>
    </row>
    <row r="919" spans="1:11">
      <c r="A919" s="827"/>
      <c r="B919" s="826"/>
      <c r="C919" s="825"/>
      <c r="D919" s="824"/>
      <c r="E919" s="823"/>
      <c r="F919" s="822"/>
      <c r="G919" s="821"/>
      <c r="I919" s="813" t="e">
        <f>SUM(#REF!)</f>
        <v>#REF!</v>
      </c>
      <c r="K919" s="813" t="e">
        <f>SUM(#REF!)</f>
        <v>#REF!</v>
      </c>
    </row>
    <row r="920" spans="1:11">
      <c r="A920" s="820"/>
      <c r="B920" s="819" t="s">
        <v>2104</v>
      </c>
      <c r="C920" s="819"/>
      <c r="D920" s="914"/>
      <c r="E920" s="914"/>
      <c r="F920" s="818"/>
      <c r="G920" s="913">
        <f>SUM(G435:G919)</f>
        <v>0</v>
      </c>
    </row>
    <row r="921" spans="1:11">
      <c r="B921" s="813"/>
      <c r="C921" s="813"/>
      <c r="D921" s="912"/>
      <c r="E921" s="912"/>
    </row>
    <row r="922" spans="1:11" ht="18.75" customHeight="1" thickBot="1"/>
    <row r="923" spans="1:11" ht="15.75" thickBot="1">
      <c r="A923" s="843" t="s">
        <v>2103</v>
      </c>
      <c r="B923" s="842" t="s">
        <v>2102</v>
      </c>
      <c r="C923" s="842"/>
      <c r="D923" s="842"/>
      <c r="E923" s="842"/>
      <c r="F923" s="841"/>
      <c r="G923" s="840"/>
    </row>
    <row r="924" spans="1:11">
      <c r="A924" s="827"/>
      <c r="B924" s="826"/>
      <c r="C924" s="825"/>
      <c r="D924" s="824"/>
      <c r="E924" s="823"/>
      <c r="F924" s="822"/>
      <c r="G924" s="821"/>
    </row>
    <row r="925" spans="1:11" ht="16.5">
      <c r="A925" s="865" t="s">
        <v>2101</v>
      </c>
      <c r="B925" s="864" t="s">
        <v>2100</v>
      </c>
      <c r="C925" s="825"/>
      <c r="D925" s="824"/>
      <c r="E925" s="823"/>
      <c r="F925" s="822"/>
      <c r="G925" s="821"/>
    </row>
    <row r="926" spans="1:11">
      <c r="A926" s="827"/>
      <c r="B926" s="826"/>
      <c r="C926" s="825"/>
      <c r="D926" s="824"/>
      <c r="E926" s="823"/>
      <c r="F926" s="822"/>
      <c r="G926" s="821"/>
    </row>
    <row r="927" spans="1:11" ht="63.75">
      <c r="A927" s="827">
        <f>COUNT($A$1:A926)+1</f>
        <v>256</v>
      </c>
      <c r="B927" s="826" t="s">
        <v>2099</v>
      </c>
      <c r="C927" s="825"/>
      <c r="D927" s="824"/>
      <c r="E927" s="823"/>
      <c r="F927" s="822"/>
      <c r="G927" s="821"/>
    </row>
    <row r="928" spans="1:11">
      <c r="A928" s="827"/>
      <c r="B928" s="826" t="s">
        <v>2098</v>
      </c>
      <c r="C928" s="825"/>
      <c r="D928" s="824" t="s">
        <v>1398</v>
      </c>
      <c r="E928" s="860">
        <v>255</v>
      </c>
      <c r="F928" s="822"/>
      <c r="G928" s="821">
        <f t="shared" ref="G928:G934" si="6">E928*F928</f>
        <v>0</v>
      </c>
    </row>
    <row r="929" spans="1:7">
      <c r="A929" s="827"/>
      <c r="B929" s="826" t="s">
        <v>2097</v>
      </c>
      <c r="C929" s="825"/>
      <c r="D929" s="824" t="s">
        <v>1398</v>
      </c>
      <c r="E929" s="860">
        <v>30</v>
      </c>
      <c r="F929" s="822"/>
      <c r="G929" s="821">
        <f t="shared" si="6"/>
        <v>0</v>
      </c>
    </row>
    <row r="930" spans="1:7">
      <c r="A930" s="827"/>
      <c r="B930" s="826" t="s">
        <v>2096</v>
      </c>
      <c r="C930" s="825"/>
      <c r="D930" s="824" t="s">
        <v>1398</v>
      </c>
      <c r="E930" s="860">
        <v>237</v>
      </c>
      <c r="F930" s="822"/>
      <c r="G930" s="821">
        <f t="shared" si="6"/>
        <v>0</v>
      </c>
    </row>
    <row r="931" spans="1:7">
      <c r="A931" s="827"/>
      <c r="B931" s="826" t="s">
        <v>2095</v>
      </c>
      <c r="C931" s="825"/>
      <c r="D931" s="824" t="s">
        <v>1398</v>
      </c>
      <c r="E931" s="860">
        <v>360</v>
      </c>
      <c r="F931" s="822"/>
      <c r="G931" s="821">
        <f t="shared" si="6"/>
        <v>0</v>
      </c>
    </row>
    <row r="932" spans="1:7">
      <c r="A932" s="827"/>
      <c r="B932" s="826" t="s">
        <v>2094</v>
      </c>
      <c r="C932" s="825"/>
      <c r="D932" s="824" t="s">
        <v>1398</v>
      </c>
      <c r="E932" s="860">
        <v>150</v>
      </c>
      <c r="F932" s="822"/>
      <c r="G932" s="821">
        <f t="shared" si="6"/>
        <v>0</v>
      </c>
    </row>
    <row r="933" spans="1:7">
      <c r="A933" s="827"/>
      <c r="B933" s="826" t="s">
        <v>2093</v>
      </c>
      <c r="C933" s="825"/>
      <c r="D933" s="824" t="s">
        <v>1398</v>
      </c>
      <c r="E933" s="860">
        <v>211</v>
      </c>
      <c r="F933" s="822"/>
      <c r="G933" s="821">
        <f t="shared" si="6"/>
        <v>0</v>
      </c>
    </row>
    <row r="934" spans="1:7">
      <c r="A934" s="827"/>
      <c r="B934" s="826" t="s">
        <v>2092</v>
      </c>
      <c r="C934" s="825"/>
      <c r="D934" s="824" t="s">
        <v>1398</v>
      </c>
      <c r="E934" s="860">
        <v>65</v>
      </c>
      <c r="F934" s="822"/>
      <c r="G934" s="821">
        <f t="shared" si="6"/>
        <v>0</v>
      </c>
    </row>
    <row r="935" spans="1:7">
      <c r="A935" s="827"/>
      <c r="B935" s="826"/>
      <c r="C935" s="825"/>
      <c r="D935" s="824"/>
      <c r="E935" s="860"/>
      <c r="F935" s="822"/>
      <c r="G935" s="821"/>
    </row>
    <row r="936" spans="1:7">
      <c r="A936" s="827">
        <f>COUNT($A$1:A935)+1</f>
        <v>257</v>
      </c>
      <c r="B936" s="853" t="s">
        <v>2084</v>
      </c>
      <c r="C936" s="825"/>
      <c r="D936" s="824"/>
      <c r="E936" s="860"/>
      <c r="F936" s="822"/>
      <c r="G936" s="821"/>
    </row>
    <row r="937" spans="1:7" ht="25.5">
      <c r="A937" s="827"/>
      <c r="B937" s="826" t="s">
        <v>2091</v>
      </c>
      <c r="C937" s="825"/>
      <c r="D937" s="824"/>
      <c r="E937" s="860"/>
      <c r="F937" s="822"/>
      <c r="G937" s="821"/>
    </row>
    <row r="938" spans="1:7">
      <c r="A938" s="827"/>
      <c r="B938" s="826" t="s">
        <v>2082</v>
      </c>
      <c r="C938" s="825"/>
      <c r="D938" s="824"/>
      <c r="E938" s="860"/>
      <c r="F938" s="822"/>
      <c r="G938" s="821"/>
    </row>
    <row r="939" spans="1:7" ht="25.5">
      <c r="A939" s="827"/>
      <c r="B939" s="826" t="s">
        <v>2081</v>
      </c>
      <c r="C939" s="825"/>
      <c r="D939" s="824"/>
      <c r="E939" s="860"/>
      <c r="F939" s="822"/>
      <c r="G939" s="821"/>
    </row>
    <row r="940" spans="1:7" ht="25.5">
      <c r="A940" s="827"/>
      <c r="B940" s="826" t="s">
        <v>2080</v>
      </c>
      <c r="C940" s="825"/>
      <c r="D940" s="824"/>
      <c r="E940" s="860"/>
      <c r="F940" s="822"/>
      <c r="G940" s="821"/>
    </row>
    <row r="941" spans="1:7">
      <c r="A941" s="827"/>
      <c r="B941" s="826" t="s">
        <v>2090</v>
      </c>
      <c r="C941" s="825"/>
      <c r="D941" s="824"/>
      <c r="E941" s="860"/>
      <c r="F941" s="822"/>
      <c r="G941" s="821"/>
    </row>
    <row r="942" spans="1:7">
      <c r="A942" s="827"/>
      <c r="B942" s="826" t="s">
        <v>2078</v>
      </c>
      <c r="C942" s="825"/>
      <c r="D942" s="824" t="s">
        <v>1398</v>
      </c>
      <c r="E942" s="860">
        <v>35</v>
      </c>
      <c r="F942" s="822"/>
      <c r="G942" s="821">
        <f t="shared" ref="G942:G947" si="7">F942*E942</f>
        <v>0</v>
      </c>
    </row>
    <row r="943" spans="1:7">
      <c r="A943" s="827"/>
      <c r="B943" s="826" t="s">
        <v>2089</v>
      </c>
      <c r="C943" s="825"/>
      <c r="D943" s="824" t="s">
        <v>1398</v>
      </c>
      <c r="E943" s="860">
        <v>182</v>
      </c>
      <c r="F943" s="822"/>
      <c r="G943" s="821">
        <f t="shared" si="7"/>
        <v>0</v>
      </c>
    </row>
    <row r="944" spans="1:7">
      <c r="A944" s="827"/>
      <c r="B944" s="826" t="s">
        <v>2088</v>
      </c>
      <c r="C944" s="825"/>
      <c r="D944" s="824" t="s">
        <v>1398</v>
      </c>
      <c r="E944" s="860">
        <v>220</v>
      </c>
      <c r="F944" s="822"/>
      <c r="G944" s="821">
        <f t="shared" si="7"/>
        <v>0</v>
      </c>
    </row>
    <row r="945" spans="1:7">
      <c r="A945" s="827"/>
      <c r="B945" s="826" t="s">
        <v>2087</v>
      </c>
      <c r="C945" s="825"/>
      <c r="D945" s="824" t="s">
        <v>1398</v>
      </c>
      <c r="E945" s="860">
        <v>80</v>
      </c>
      <c r="F945" s="822"/>
      <c r="G945" s="821">
        <f t="shared" si="7"/>
        <v>0</v>
      </c>
    </row>
    <row r="946" spans="1:7">
      <c r="A946" s="827"/>
      <c r="B946" s="826" t="s">
        <v>2086</v>
      </c>
      <c r="C946" s="825"/>
      <c r="D946" s="824" t="s">
        <v>1398</v>
      </c>
      <c r="E946" s="860">
        <v>131</v>
      </c>
      <c r="F946" s="822"/>
      <c r="G946" s="821">
        <f t="shared" si="7"/>
        <v>0</v>
      </c>
    </row>
    <row r="947" spans="1:7">
      <c r="A947" s="827"/>
      <c r="B947" s="826" t="s">
        <v>2085</v>
      </c>
      <c r="C947" s="825"/>
      <c r="D947" s="824" t="s">
        <v>1398</v>
      </c>
      <c r="E947" s="860">
        <v>65</v>
      </c>
      <c r="F947" s="822"/>
      <c r="G947" s="821">
        <f t="shared" si="7"/>
        <v>0</v>
      </c>
    </row>
    <row r="948" spans="1:7">
      <c r="A948" s="827"/>
      <c r="B948" s="826"/>
      <c r="C948" s="825"/>
      <c r="D948" s="824"/>
      <c r="E948" s="860"/>
      <c r="F948" s="822"/>
      <c r="G948" s="821"/>
    </row>
    <row r="949" spans="1:7">
      <c r="A949" s="827">
        <f>COUNT($A$1:A948)+1</f>
        <v>258</v>
      </c>
      <c r="B949" s="853" t="s">
        <v>2084</v>
      </c>
      <c r="C949" s="825"/>
      <c r="D949" s="824"/>
      <c r="E949" s="860"/>
      <c r="F949" s="822"/>
      <c r="G949" s="821"/>
    </row>
    <row r="950" spans="1:7" ht="38.25">
      <c r="A950" s="827"/>
      <c r="B950" s="826" t="s">
        <v>2083</v>
      </c>
      <c r="C950" s="825"/>
      <c r="D950" s="824"/>
      <c r="E950" s="860"/>
      <c r="F950" s="822"/>
      <c r="G950" s="821"/>
    </row>
    <row r="951" spans="1:7">
      <c r="A951" s="827"/>
      <c r="B951" s="826" t="s">
        <v>2082</v>
      </c>
      <c r="C951" s="825"/>
      <c r="D951" s="824"/>
      <c r="E951" s="860"/>
      <c r="F951" s="822"/>
      <c r="G951" s="821"/>
    </row>
    <row r="952" spans="1:7" ht="25.5">
      <c r="A952" s="827"/>
      <c r="B952" s="826" t="s">
        <v>2081</v>
      </c>
      <c r="C952" s="825"/>
      <c r="D952" s="824"/>
      <c r="E952" s="860"/>
      <c r="F952" s="822"/>
      <c r="G952" s="821"/>
    </row>
    <row r="953" spans="1:7" ht="25.5">
      <c r="A953" s="827"/>
      <c r="B953" s="826" t="s">
        <v>2080</v>
      </c>
      <c r="C953" s="825"/>
      <c r="D953" s="824"/>
      <c r="E953" s="860"/>
      <c r="F953" s="822"/>
      <c r="G953" s="821"/>
    </row>
    <row r="954" spans="1:7">
      <c r="A954" s="827"/>
      <c r="B954" s="826" t="s">
        <v>2079</v>
      </c>
      <c r="C954" s="825"/>
      <c r="D954" s="824"/>
      <c r="E954" s="860"/>
      <c r="F954" s="822"/>
      <c r="G954" s="821"/>
    </row>
    <row r="955" spans="1:7">
      <c r="A955" s="827"/>
      <c r="B955" s="826" t="s">
        <v>2078</v>
      </c>
      <c r="C955" s="825"/>
      <c r="D955" s="824" t="s">
        <v>1398</v>
      </c>
      <c r="E955" s="860">
        <v>220</v>
      </c>
      <c r="F955" s="822"/>
      <c r="G955" s="821">
        <f t="shared" ref="G955:G960" si="8">F955*E955</f>
        <v>0</v>
      </c>
    </row>
    <row r="956" spans="1:7">
      <c r="A956" s="827"/>
      <c r="B956" s="826" t="s">
        <v>2077</v>
      </c>
      <c r="C956" s="825"/>
      <c r="D956" s="824" t="s">
        <v>1398</v>
      </c>
      <c r="E956" s="860">
        <v>30</v>
      </c>
      <c r="F956" s="822"/>
      <c r="G956" s="821">
        <f t="shared" si="8"/>
        <v>0</v>
      </c>
    </row>
    <row r="957" spans="1:7">
      <c r="A957" s="827"/>
      <c r="B957" s="826" t="s">
        <v>2076</v>
      </c>
      <c r="C957" s="825"/>
      <c r="D957" s="824" t="s">
        <v>1398</v>
      </c>
      <c r="E957" s="860">
        <v>55</v>
      </c>
      <c r="F957" s="822"/>
      <c r="G957" s="821">
        <f t="shared" si="8"/>
        <v>0</v>
      </c>
    </row>
    <row r="958" spans="1:7">
      <c r="A958" s="827"/>
      <c r="B958" s="826" t="s">
        <v>2075</v>
      </c>
      <c r="C958" s="825"/>
      <c r="D958" s="824" t="s">
        <v>1398</v>
      </c>
      <c r="E958" s="860">
        <v>120</v>
      </c>
      <c r="F958" s="822"/>
      <c r="G958" s="821">
        <f t="shared" si="8"/>
        <v>0</v>
      </c>
    </row>
    <row r="959" spans="1:7">
      <c r="A959" s="827"/>
      <c r="B959" s="826" t="s">
        <v>2074</v>
      </c>
      <c r="C959" s="825"/>
      <c r="D959" s="824" t="s">
        <v>1398</v>
      </c>
      <c r="E959" s="860">
        <v>70</v>
      </c>
      <c r="F959" s="822"/>
      <c r="G959" s="821">
        <f t="shared" si="8"/>
        <v>0</v>
      </c>
    </row>
    <row r="960" spans="1:7">
      <c r="A960" s="827"/>
      <c r="B960" s="826" t="s">
        <v>2073</v>
      </c>
      <c r="C960" s="825"/>
      <c r="D960" s="824" t="s">
        <v>1398</v>
      </c>
      <c r="E960" s="860">
        <v>80</v>
      </c>
      <c r="F960" s="822"/>
      <c r="G960" s="821">
        <f t="shared" si="8"/>
        <v>0</v>
      </c>
    </row>
    <row r="961" spans="1:7">
      <c r="A961" s="827"/>
      <c r="B961" s="826"/>
      <c r="C961" s="825"/>
      <c r="D961" s="824"/>
      <c r="E961" s="860"/>
      <c r="F961" s="822"/>
      <c r="G961" s="821"/>
    </row>
    <row r="962" spans="1:7">
      <c r="A962" s="827">
        <f>COUNT($A$1:A961)+1</f>
        <v>259</v>
      </c>
      <c r="B962" s="853" t="s">
        <v>2072</v>
      </c>
      <c r="C962" s="825"/>
      <c r="D962" s="824"/>
      <c r="E962" s="860"/>
      <c r="F962" s="822"/>
      <c r="G962" s="821"/>
    </row>
    <row r="963" spans="1:7" ht="63.75">
      <c r="A963" s="827"/>
      <c r="B963" s="826" t="s">
        <v>2071</v>
      </c>
      <c r="C963" s="825"/>
      <c r="D963" s="824"/>
      <c r="E963" s="860"/>
      <c r="F963" s="822"/>
      <c r="G963" s="821"/>
    </row>
    <row r="964" spans="1:7" ht="51">
      <c r="A964" s="827"/>
      <c r="B964" s="826" t="s">
        <v>2070</v>
      </c>
      <c r="C964" s="825"/>
      <c r="D964" s="824"/>
      <c r="E964" s="860"/>
      <c r="F964" s="822"/>
      <c r="G964" s="821"/>
    </row>
    <row r="965" spans="1:7">
      <c r="A965" s="827"/>
      <c r="B965" s="826" t="s">
        <v>2069</v>
      </c>
      <c r="C965" s="825"/>
      <c r="D965" s="824"/>
      <c r="E965" s="860"/>
      <c r="F965" s="822"/>
      <c r="G965" s="821"/>
    </row>
    <row r="966" spans="1:7">
      <c r="A966" s="827"/>
      <c r="B966" s="826" t="s">
        <v>2068</v>
      </c>
      <c r="C966" s="825"/>
      <c r="D966" s="824" t="s">
        <v>1398</v>
      </c>
      <c r="E966" s="860">
        <v>92</v>
      </c>
      <c r="F966" s="822"/>
      <c r="G966" s="821">
        <f>F966*E966</f>
        <v>0</v>
      </c>
    </row>
    <row r="967" spans="1:7">
      <c r="A967" s="827"/>
      <c r="B967" s="826" t="s">
        <v>2067</v>
      </c>
      <c r="C967" s="825"/>
      <c r="D967" s="824" t="s">
        <v>1398</v>
      </c>
      <c r="E967" s="860">
        <v>95</v>
      </c>
      <c r="F967" s="822"/>
      <c r="G967" s="821">
        <f>F967*E967</f>
        <v>0</v>
      </c>
    </row>
    <row r="968" spans="1:7">
      <c r="A968" s="827"/>
      <c r="B968" s="826" t="s">
        <v>2066</v>
      </c>
      <c r="C968" s="825"/>
      <c r="D968" s="824" t="s">
        <v>1398</v>
      </c>
      <c r="E968" s="860">
        <v>430</v>
      </c>
      <c r="F968" s="822"/>
      <c r="G968" s="821">
        <f>F968*E968</f>
        <v>0</v>
      </c>
    </row>
    <row r="969" spans="1:7">
      <c r="A969" s="827"/>
      <c r="B969" s="826" t="s">
        <v>2065</v>
      </c>
      <c r="C969" s="825"/>
      <c r="D969" s="824" t="s">
        <v>1398</v>
      </c>
      <c r="E969" s="860">
        <v>355</v>
      </c>
      <c r="F969" s="822"/>
      <c r="G969" s="821">
        <f>F969*E969</f>
        <v>0</v>
      </c>
    </row>
    <row r="970" spans="1:7">
      <c r="A970" s="827"/>
      <c r="B970" s="826"/>
      <c r="C970" s="825"/>
      <c r="D970" s="824"/>
      <c r="E970" s="860"/>
      <c r="F970" s="822"/>
      <c r="G970" s="821"/>
    </row>
    <row r="971" spans="1:7">
      <c r="A971" s="827">
        <f>COUNT($A$1:A970)+1</f>
        <v>260</v>
      </c>
      <c r="B971" s="853" t="s">
        <v>2064</v>
      </c>
      <c r="C971" s="825"/>
      <c r="D971" s="824"/>
      <c r="E971" s="860"/>
      <c r="F971" s="822"/>
      <c r="G971" s="821"/>
    </row>
    <row r="972" spans="1:7">
      <c r="A972" s="827"/>
      <c r="B972" s="826" t="s">
        <v>2058</v>
      </c>
      <c r="C972" s="825"/>
      <c r="D972" s="824" t="s">
        <v>145</v>
      </c>
      <c r="E972" s="860">
        <v>38</v>
      </c>
      <c r="F972" s="822"/>
      <c r="G972" s="821">
        <f t="shared" ref="G972:G977" si="9">E972*F972</f>
        <v>0</v>
      </c>
    </row>
    <row r="973" spans="1:7">
      <c r="A973" s="827"/>
      <c r="B973" s="826" t="s">
        <v>2063</v>
      </c>
      <c r="C973" s="825"/>
      <c r="D973" s="824" t="s">
        <v>145</v>
      </c>
      <c r="E973" s="860">
        <v>9</v>
      </c>
      <c r="F973" s="822"/>
      <c r="G973" s="821">
        <f t="shared" si="9"/>
        <v>0</v>
      </c>
    </row>
    <row r="974" spans="1:7">
      <c r="A974" s="827"/>
      <c r="B974" s="826" t="s">
        <v>2052</v>
      </c>
      <c r="C974" s="825"/>
      <c r="D974" s="824" t="s">
        <v>145</v>
      </c>
      <c r="E974" s="860">
        <v>8</v>
      </c>
      <c r="F974" s="822"/>
      <c r="G974" s="821">
        <f t="shared" si="9"/>
        <v>0</v>
      </c>
    </row>
    <row r="975" spans="1:7">
      <c r="A975" s="827"/>
      <c r="B975" s="826" t="s">
        <v>1963</v>
      </c>
      <c r="C975" s="825"/>
      <c r="D975" s="824" t="s">
        <v>145</v>
      </c>
      <c r="E975" s="860">
        <v>1</v>
      </c>
      <c r="F975" s="822"/>
      <c r="G975" s="821">
        <f t="shared" si="9"/>
        <v>0</v>
      </c>
    </row>
    <row r="976" spans="1:7">
      <c r="A976" s="827"/>
      <c r="B976" s="826" t="s">
        <v>2062</v>
      </c>
      <c r="C976" s="825"/>
      <c r="D976" s="824" t="s">
        <v>145</v>
      </c>
      <c r="E976" s="860">
        <v>3</v>
      </c>
      <c r="F976" s="822"/>
      <c r="G976" s="821">
        <f t="shared" si="9"/>
        <v>0</v>
      </c>
    </row>
    <row r="977" spans="1:9">
      <c r="A977" s="827"/>
      <c r="B977" s="826" t="s">
        <v>1961</v>
      </c>
      <c r="C977" s="825"/>
      <c r="D977" s="824" t="s">
        <v>145</v>
      </c>
      <c r="E977" s="860">
        <v>1</v>
      </c>
      <c r="F977" s="822"/>
      <c r="G977" s="821">
        <f t="shared" si="9"/>
        <v>0</v>
      </c>
    </row>
    <row r="978" spans="1:9">
      <c r="A978" s="827"/>
      <c r="B978" s="826"/>
      <c r="C978" s="825"/>
      <c r="D978" s="824"/>
      <c r="E978" s="860"/>
      <c r="F978" s="822"/>
      <c r="G978" s="821"/>
      <c r="H978" s="813">
        <f>D978*E978*G978/100</f>
        <v>0</v>
      </c>
      <c r="I978" s="813">
        <f>D978*F978*G978/100</f>
        <v>0</v>
      </c>
    </row>
    <row r="979" spans="1:9">
      <c r="A979" s="827">
        <f>COUNT($A$1:A978)+1</f>
        <v>261</v>
      </c>
      <c r="B979" s="853" t="s">
        <v>2061</v>
      </c>
      <c r="C979" s="825"/>
      <c r="D979" s="824"/>
      <c r="E979" s="860"/>
      <c r="F979" s="822"/>
      <c r="G979" s="821"/>
    </row>
    <row r="980" spans="1:9">
      <c r="A980" s="827"/>
      <c r="B980" s="826" t="s">
        <v>2060</v>
      </c>
      <c r="C980" s="825"/>
      <c r="D980" s="824" t="s">
        <v>145</v>
      </c>
      <c r="E980" s="860">
        <v>2</v>
      </c>
      <c r="F980" s="822"/>
      <c r="G980" s="821">
        <f>E980*F980</f>
        <v>0</v>
      </c>
    </row>
    <row r="981" spans="1:9">
      <c r="A981" s="827"/>
      <c r="B981" s="826"/>
      <c r="C981" s="825"/>
      <c r="D981" s="824"/>
      <c r="E981" s="860"/>
      <c r="F981" s="822"/>
      <c r="G981" s="821"/>
    </row>
    <row r="982" spans="1:9" ht="25.5">
      <c r="A982" s="827">
        <f>COUNT($A$1:A980)+1</f>
        <v>262</v>
      </c>
      <c r="B982" s="853" t="s">
        <v>2059</v>
      </c>
      <c r="C982" s="825"/>
      <c r="D982" s="824"/>
      <c r="E982" s="860"/>
      <c r="F982" s="822"/>
      <c r="G982" s="821"/>
    </row>
    <row r="983" spans="1:9">
      <c r="A983" s="827"/>
      <c r="B983" s="826" t="s">
        <v>2058</v>
      </c>
      <c r="C983" s="825"/>
      <c r="D983" s="824" t="s">
        <v>145</v>
      </c>
      <c r="E983" s="860">
        <v>19</v>
      </c>
      <c r="F983" s="822"/>
      <c r="G983" s="821">
        <f>E983*F983</f>
        <v>0</v>
      </c>
    </row>
    <row r="984" spans="1:9">
      <c r="A984" s="827"/>
      <c r="B984" s="826"/>
      <c r="C984" s="825"/>
      <c r="D984" s="824"/>
      <c r="E984" s="860"/>
      <c r="F984" s="822"/>
      <c r="G984" s="821"/>
    </row>
    <row r="985" spans="1:9" ht="25.5">
      <c r="A985" s="827">
        <f>COUNT($A$1:A984)+1</f>
        <v>263</v>
      </c>
      <c r="B985" s="826" t="s">
        <v>2057</v>
      </c>
      <c r="C985" s="825"/>
      <c r="D985" s="824" t="s">
        <v>120</v>
      </c>
      <c r="E985" s="860">
        <v>1</v>
      </c>
      <c r="F985" s="822"/>
      <c r="G985" s="821">
        <f>E985*F985</f>
        <v>0</v>
      </c>
    </row>
    <row r="986" spans="1:9" ht="51">
      <c r="A986" s="827"/>
      <c r="B986" s="826" t="s">
        <v>2056</v>
      </c>
      <c r="C986" s="825"/>
      <c r="D986" s="824"/>
      <c r="E986" s="860"/>
      <c r="F986" s="822"/>
      <c r="G986" s="821"/>
    </row>
    <row r="987" spans="1:9" ht="76.5">
      <c r="A987" s="827"/>
      <c r="B987" s="826" t="s">
        <v>2055</v>
      </c>
      <c r="C987" s="825"/>
      <c r="D987" s="824"/>
      <c r="E987" s="860"/>
      <c r="F987" s="822"/>
      <c r="G987" s="821"/>
    </row>
    <row r="988" spans="1:9" ht="25.5">
      <c r="A988" s="827"/>
      <c r="B988" s="826" t="s">
        <v>2054</v>
      </c>
      <c r="C988" s="825"/>
      <c r="D988" s="824"/>
      <c r="E988" s="860"/>
      <c r="F988" s="822"/>
      <c r="G988" s="821"/>
    </row>
    <row r="989" spans="1:9">
      <c r="A989" s="827"/>
      <c r="B989" s="826"/>
      <c r="C989" s="825"/>
      <c r="D989" s="824"/>
      <c r="E989" s="860"/>
      <c r="F989" s="822"/>
      <c r="G989" s="821"/>
    </row>
    <row r="990" spans="1:9" ht="76.5">
      <c r="A990" s="827">
        <f>COUNT($A$1:A989)+1</f>
        <v>264</v>
      </c>
      <c r="B990" s="826" t="s">
        <v>2053</v>
      </c>
      <c r="C990" s="825"/>
      <c r="D990" s="824"/>
      <c r="E990" s="860"/>
      <c r="F990" s="822"/>
      <c r="G990" s="821"/>
    </row>
    <row r="991" spans="1:9">
      <c r="A991" s="827"/>
      <c r="B991" s="826" t="s">
        <v>2052</v>
      </c>
      <c r="C991" s="825"/>
      <c r="D991" s="824" t="s">
        <v>145</v>
      </c>
      <c r="E991" s="860">
        <v>1</v>
      </c>
      <c r="F991" s="822"/>
      <c r="G991" s="821">
        <f>E991*F991</f>
        <v>0</v>
      </c>
    </row>
    <row r="992" spans="1:9">
      <c r="A992" s="827"/>
      <c r="B992" s="826" t="s">
        <v>1963</v>
      </c>
      <c r="C992" s="825"/>
      <c r="D992" s="824" t="s">
        <v>145</v>
      </c>
      <c r="E992" s="860">
        <v>8</v>
      </c>
      <c r="F992" s="822"/>
      <c r="G992" s="821">
        <f>E992*F992</f>
        <v>0</v>
      </c>
    </row>
    <row r="993" spans="1:7">
      <c r="A993" s="827"/>
      <c r="B993" s="826" t="s">
        <v>2051</v>
      </c>
      <c r="C993" s="825"/>
      <c r="D993" s="824" t="s">
        <v>145</v>
      </c>
      <c r="E993" s="860">
        <v>7</v>
      </c>
      <c r="F993" s="822"/>
      <c r="G993" s="821">
        <f>E993*F993</f>
        <v>0</v>
      </c>
    </row>
    <row r="994" spans="1:7">
      <c r="A994" s="827"/>
      <c r="B994" s="826" t="s">
        <v>1961</v>
      </c>
      <c r="C994" s="825"/>
      <c r="D994" s="824" t="s">
        <v>145</v>
      </c>
      <c r="E994" s="860">
        <v>3</v>
      </c>
      <c r="F994" s="822"/>
      <c r="G994" s="821">
        <f>E994*F994</f>
        <v>0</v>
      </c>
    </row>
    <row r="995" spans="1:7">
      <c r="A995" s="827"/>
      <c r="B995" s="826"/>
      <c r="C995" s="825"/>
      <c r="D995" s="824"/>
      <c r="E995" s="860"/>
      <c r="F995" s="822"/>
      <c r="G995" s="821"/>
    </row>
    <row r="996" spans="1:7" ht="38.25">
      <c r="A996" s="827">
        <f>COUNT($A$1:A995)+1</f>
        <v>265</v>
      </c>
      <c r="B996" s="826" t="s">
        <v>2050</v>
      </c>
      <c r="C996" s="825"/>
      <c r="D996" s="824" t="s">
        <v>120</v>
      </c>
      <c r="E996" s="860">
        <v>1</v>
      </c>
      <c r="F996" s="822"/>
      <c r="G996" s="821">
        <f>E996*F996</f>
        <v>0</v>
      </c>
    </row>
    <row r="997" spans="1:7" ht="63.75">
      <c r="A997" s="827"/>
      <c r="B997" s="826" t="s">
        <v>2049</v>
      </c>
      <c r="C997" s="825"/>
      <c r="D997" s="824"/>
      <c r="E997" s="860"/>
      <c r="F997" s="822"/>
      <c r="G997" s="821"/>
    </row>
    <row r="998" spans="1:7" ht="25.5">
      <c r="A998" s="827"/>
      <c r="B998" s="826" t="s">
        <v>2048</v>
      </c>
      <c r="C998" s="825"/>
      <c r="D998" s="824"/>
      <c r="E998" s="860"/>
      <c r="F998" s="822"/>
      <c r="G998" s="821"/>
    </row>
    <row r="999" spans="1:7" ht="38.25">
      <c r="A999" s="827"/>
      <c r="B999" s="826" t="s">
        <v>2047</v>
      </c>
      <c r="C999" s="825"/>
      <c r="D999" s="824"/>
      <c r="E999" s="860"/>
      <c r="F999" s="822"/>
      <c r="G999" s="821"/>
    </row>
    <row r="1000" spans="1:7" ht="38.25">
      <c r="A1000" s="827"/>
      <c r="B1000" s="826" t="s">
        <v>2046</v>
      </c>
      <c r="C1000" s="825"/>
      <c r="D1000" s="824"/>
      <c r="E1000" s="860"/>
      <c r="F1000" s="822"/>
      <c r="G1000" s="821"/>
    </row>
    <row r="1001" spans="1:7">
      <c r="A1001" s="827"/>
      <c r="B1001" s="826"/>
      <c r="C1001" s="825"/>
      <c r="D1001" s="824"/>
      <c r="E1001" s="860"/>
      <c r="F1001" s="822"/>
      <c r="G1001" s="821"/>
    </row>
    <row r="1002" spans="1:7">
      <c r="A1002" s="827">
        <f>COUNT($A$1:A1001)+1</f>
        <v>266</v>
      </c>
      <c r="B1002" s="853" t="s">
        <v>2045</v>
      </c>
      <c r="C1002" s="825"/>
      <c r="D1002" s="824" t="s">
        <v>145</v>
      </c>
      <c r="E1002" s="860">
        <v>1</v>
      </c>
      <c r="F1002" s="822"/>
      <c r="G1002" s="821">
        <f>E1002*F1002</f>
        <v>0</v>
      </c>
    </row>
    <row r="1003" spans="1:7" ht="25.5">
      <c r="A1003" s="827"/>
      <c r="B1003" s="826" t="s">
        <v>2044</v>
      </c>
      <c r="C1003" s="825"/>
      <c r="D1003" s="824"/>
      <c r="E1003" s="860"/>
      <c r="F1003" s="822"/>
      <c r="G1003" s="821"/>
    </row>
    <row r="1004" spans="1:7" ht="38.25">
      <c r="A1004" s="827"/>
      <c r="B1004" s="826" t="s">
        <v>2043</v>
      </c>
      <c r="C1004" s="825"/>
      <c r="D1004" s="824"/>
      <c r="E1004" s="860"/>
      <c r="F1004" s="822"/>
      <c r="G1004" s="821"/>
    </row>
    <row r="1005" spans="1:7" ht="25.5">
      <c r="A1005" s="827"/>
      <c r="B1005" s="826" t="s">
        <v>2042</v>
      </c>
      <c r="C1005" s="825"/>
      <c r="D1005" s="824"/>
      <c r="E1005" s="860"/>
      <c r="F1005" s="822"/>
      <c r="G1005" s="821"/>
    </row>
    <row r="1006" spans="1:7">
      <c r="A1006" s="827"/>
      <c r="B1006" s="826" t="s">
        <v>2041</v>
      </c>
      <c r="C1006" s="825"/>
      <c r="D1006" s="824"/>
      <c r="E1006" s="860"/>
      <c r="F1006" s="822"/>
      <c r="G1006" s="821"/>
    </row>
    <row r="1007" spans="1:7">
      <c r="A1007" s="827"/>
      <c r="B1007" s="826" t="s">
        <v>2040</v>
      </c>
      <c r="C1007" s="825"/>
      <c r="D1007" s="824"/>
      <c r="E1007" s="860"/>
      <c r="F1007" s="822"/>
      <c r="G1007" s="821"/>
    </row>
    <row r="1008" spans="1:7">
      <c r="A1008" s="827"/>
      <c r="B1008" s="826" t="s">
        <v>2039</v>
      </c>
      <c r="C1008" s="825"/>
      <c r="D1008" s="824"/>
      <c r="E1008" s="860"/>
      <c r="F1008" s="822"/>
      <c r="G1008" s="821"/>
    </row>
    <row r="1009" spans="1:7">
      <c r="A1009" s="827"/>
      <c r="B1009" s="826" t="s">
        <v>2038</v>
      </c>
      <c r="C1009" s="825"/>
      <c r="D1009" s="824"/>
      <c r="E1009" s="860"/>
      <c r="F1009" s="822"/>
      <c r="G1009" s="821"/>
    </row>
    <row r="1010" spans="1:7">
      <c r="A1010" s="827"/>
      <c r="B1010" s="826" t="s">
        <v>2037</v>
      </c>
      <c r="C1010" s="825"/>
      <c r="D1010" s="824"/>
      <c r="E1010" s="860"/>
      <c r="F1010" s="822"/>
      <c r="G1010" s="821"/>
    </row>
    <row r="1011" spans="1:7">
      <c r="A1011" s="827"/>
      <c r="B1011" s="826" t="s">
        <v>2036</v>
      </c>
      <c r="C1011" s="825"/>
      <c r="D1011" s="824"/>
      <c r="E1011" s="860"/>
      <c r="F1011" s="822"/>
      <c r="G1011" s="821"/>
    </row>
    <row r="1012" spans="1:7">
      <c r="A1012" s="827"/>
      <c r="B1012" s="826" t="s">
        <v>2035</v>
      </c>
      <c r="C1012" s="825"/>
      <c r="D1012" s="824"/>
      <c r="E1012" s="860"/>
      <c r="F1012" s="822"/>
      <c r="G1012" s="821"/>
    </row>
    <row r="1013" spans="1:7">
      <c r="A1013" s="827"/>
      <c r="B1013" s="826" t="s">
        <v>2034</v>
      </c>
      <c r="C1013" s="825"/>
      <c r="D1013" s="824"/>
      <c r="E1013" s="860"/>
      <c r="F1013" s="822"/>
      <c r="G1013" s="821"/>
    </row>
    <row r="1014" spans="1:7">
      <c r="A1014" s="827"/>
      <c r="B1014" s="826" t="s">
        <v>2033</v>
      </c>
      <c r="C1014" s="825"/>
      <c r="D1014" s="824"/>
      <c r="E1014" s="860"/>
      <c r="F1014" s="822"/>
      <c r="G1014" s="821"/>
    </row>
    <row r="1015" spans="1:7">
      <c r="A1015" s="827"/>
      <c r="B1015" s="826" t="s">
        <v>2032</v>
      </c>
      <c r="C1015" s="825"/>
      <c r="D1015" s="824"/>
      <c r="E1015" s="860"/>
      <c r="F1015" s="822"/>
      <c r="G1015" s="821"/>
    </row>
    <row r="1016" spans="1:7">
      <c r="A1016" s="827"/>
      <c r="B1016" s="826" t="s">
        <v>2031</v>
      </c>
      <c r="C1016" s="825"/>
      <c r="D1016" s="824"/>
      <c r="E1016" s="860"/>
      <c r="F1016" s="822"/>
      <c r="G1016" s="821"/>
    </row>
    <row r="1017" spans="1:7">
      <c r="A1017" s="827"/>
      <c r="B1017" s="826" t="s">
        <v>2030</v>
      </c>
      <c r="C1017" s="825"/>
      <c r="D1017" s="824"/>
      <c r="E1017" s="860"/>
      <c r="F1017" s="822"/>
      <c r="G1017" s="821"/>
    </row>
    <row r="1018" spans="1:7">
      <c r="A1018" s="827"/>
      <c r="B1018" s="826" t="s">
        <v>2029</v>
      </c>
      <c r="C1018" s="825"/>
      <c r="D1018" s="824"/>
      <c r="E1018" s="860"/>
      <c r="F1018" s="822"/>
      <c r="G1018" s="821"/>
    </row>
    <row r="1019" spans="1:7">
      <c r="A1019" s="827"/>
      <c r="B1019" s="826" t="s">
        <v>2028</v>
      </c>
      <c r="C1019" s="825"/>
      <c r="D1019" s="824"/>
      <c r="E1019" s="860"/>
      <c r="F1019" s="822"/>
      <c r="G1019" s="821"/>
    </row>
    <row r="1020" spans="1:7">
      <c r="A1020" s="827"/>
      <c r="B1020" s="826" t="s">
        <v>2027</v>
      </c>
      <c r="C1020" s="825"/>
      <c r="D1020" s="824"/>
      <c r="E1020" s="860"/>
      <c r="F1020" s="822"/>
      <c r="G1020" s="821"/>
    </row>
    <row r="1021" spans="1:7" ht="25.5">
      <c r="A1021" s="827"/>
      <c r="B1021" s="826" t="s">
        <v>2026</v>
      </c>
      <c r="C1021" s="825"/>
      <c r="D1021" s="824"/>
      <c r="E1021" s="860"/>
      <c r="F1021" s="822"/>
      <c r="G1021" s="821"/>
    </row>
    <row r="1022" spans="1:7" ht="25.5">
      <c r="A1022" s="827"/>
      <c r="B1022" s="826" t="s">
        <v>2025</v>
      </c>
      <c r="C1022" s="825"/>
      <c r="D1022" s="824"/>
      <c r="E1022" s="860"/>
      <c r="F1022" s="822"/>
      <c r="G1022" s="821"/>
    </row>
    <row r="1023" spans="1:7">
      <c r="A1023" s="827"/>
      <c r="B1023" s="826" t="s">
        <v>2024</v>
      </c>
      <c r="C1023" s="825"/>
      <c r="D1023" s="824"/>
      <c r="E1023" s="860"/>
      <c r="F1023" s="822"/>
      <c r="G1023" s="821"/>
    </row>
    <row r="1024" spans="1:7">
      <c r="A1024" s="827"/>
      <c r="B1024" s="826" t="s">
        <v>2023</v>
      </c>
      <c r="C1024" s="825"/>
      <c r="D1024" s="824"/>
      <c r="E1024" s="860"/>
      <c r="F1024" s="822"/>
      <c r="G1024" s="821"/>
    </row>
    <row r="1025" spans="1:256">
      <c r="A1025" s="827"/>
      <c r="B1025" s="826" t="s">
        <v>2022</v>
      </c>
      <c r="C1025" s="825"/>
      <c r="D1025" s="824"/>
      <c r="E1025" s="860"/>
      <c r="F1025" s="822"/>
      <c r="G1025" s="821"/>
    </row>
    <row r="1026" spans="1:256">
      <c r="A1026" s="827"/>
      <c r="B1026" s="826" t="s">
        <v>2021</v>
      </c>
      <c r="C1026" s="825"/>
      <c r="D1026" s="824"/>
      <c r="E1026" s="860"/>
      <c r="F1026" s="822"/>
      <c r="G1026" s="821"/>
    </row>
    <row r="1027" spans="1:256">
      <c r="A1027" s="827"/>
      <c r="B1027" s="826" t="s">
        <v>2020</v>
      </c>
      <c r="C1027" s="825"/>
      <c r="D1027" s="824"/>
      <c r="E1027" s="860"/>
      <c r="F1027" s="822"/>
      <c r="G1027" s="821"/>
    </row>
    <row r="1028" spans="1:256">
      <c r="A1028" s="827"/>
      <c r="B1028" s="826" t="s">
        <v>2019</v>
      </c>
      <c r="C1028" s="825"/>
      <c r="D1028" s="824"/>
      <c r="E1028" s="860"/>
      <c r="F1028" s="822"/>
      <c r="G1028" s="821"/>
    </row>
    <row r="1029" spans="1:256">
      <c r="A1029" s="827"/>
      <c r="B1029" s="826" t="s">
        <v>1990</v>
      </c>
      <c r="C1029" s="825"/>
      <c r="D1029" s="824"/>
      <c r="E1029" s="860"/>
      <c r="F1029" s="822"/>
      <c r="G1029" s="821"/>
    </row>
    <row r="1030" spans="1:256" ht="25.5">
      <c r="A1030" s="827"/>
      <c r="B1030" s="826" t="s">
        <v>2018</v>
      </c>
      <c r="C1030" s="825"/>
      <c r="D1030" s="824"/>
      <c r="E1030" s="860"/>
      <c r="F1030" s="822"/>
      <c r="G1030" s="821"/>
      <c r="M1030" s="911"/>
      <c r="N1030" s="911"/>
      <c r="O1030" s="911"/>
    </row>
    <row r="1031" spans="1:256">
      <c r="A1031" s="827"/>
      <c r="B1031" s="826" t="s">
        <v>2017</v>
      </c>
      <c r="C1031" s="825"/>
      <c r="D1031" s="824"/>
      <c r="E1031" s="860"/>
      <c r="F1031" s="822"/>
      <c r="G1031" s="821"/>
      <c r="M1031" s="911"/>
      <c r="N1031" s="911"/>
      <c r="O1031" s="911"/>
    </row>
    <row r="1032" spans="1:256">
      <c r="A1032" s="863"/>
      <c r="B1032" s="904"/>
      <c r="C1032" s="862"/>
      <c r="D1032" s="861"/>
      <c r="E1032" s="860"/>
      <c r="F1032" s="859"/>
      <c r="G1032" s="858"/>
      <c r="H1032" s="863"/>
      <c r="I1032" s="904"/>
      <c r="J1032" s="862"/>
      <c r="K1032" s="861"/>
      <c r="L1032" s="860"/>
      <c r="M1032" s="910"/>
      <c r="N1032" s="909"/>
      <c r="O1032" s="908"/>
      <c r="P1032" s="904"/>
      <c r="Q1032" s="862"/>
      <c r="R1032" s="861"/>
      <c r="S1032" s="860"/>
      <c r="T1032" s="859"/>
      <c r="U1032" s="858"/>
      <c r="V1032" s="863"/>
      <c r="W1032" s="904"/>
      <c r="X1032" s="862"/>
      <c r="Y1032" s="861"/>
      <c r="Z1032" s="860"/>
      <c r="AA1032" s="859"/>
      <c r="AB1032" s="858"/>
      <c r="AC1032" s="863"/>
      <c r="AD1032" s="904"/>
      <c r="AE1032" s="862"/>
      <c r="AF1032" s="861"/>
      <c r="AG1032" s="860"/>
      <c r="AH1032" s="859"/>
      <c r="AI1032" s="858"/>
      <c r="AJ1032" s="863"/>
      <c r="AK1032" s="904"/>
      <c r="AL1032" s="862"/>
      <c r="AM1032" s="861"/>
      <c r="AN1032" s="860"/>
      <c r="AO1032" s="859"/>
      <c r="AP1032" s="858"/>
      <c r="AQ1032" s="863"/>
      <c r="AR1032" s="904"/>
      <c r="AS1032" s="862"/>
      <c r="AT1032" s="861"/>
      <c r="AU1032" s="860"/>
      <c r="AV1032" s="859"/>
      <c r="AW1032" s="858"/>
      <c r="AX1032" s="863"/>
      <c r="AY1032" s="904"/>
      <c r="AZ1032" s="862"/>
      <c r="BA1032" s="861"/>
      <c r="BB1032" s="860"/>
      <c r="BC1032" s="859"/>
      <c r="BD1032" s="858"/>
      <c r="BE1032" s="863"/>
      <c r="BF1032" s="904"/>
      <c r="BG1032" s="862"/>
      <c r="BH1032" s="861"/>
      <c r="BI1032" s="860"/>
      <c r="BJ1032" s="859"/>
      <c r="BK1032" s="858"/>
      <c r="BL1032" s="863"/>
      <c r="BM1032" s="904"/>
      <c r="BN1032" s="862"/>
      <c r="BO1032" s="861"/>
      <c r="BP1032" s="860"/>
      <c r="BQ1032" s="859"/>
      <c r="BR1032" s="858"/>
      <c r="BS1032" s="863"/>
      <c r="BT1032" s="904"/>
      <c r="BU1032" s="862"/>
      <c r="BV1032" s="861"/>
      <c r="BW1032" s="860"/>
      <c r="BX1032" s="859"/>
      <c r="BY1032" s="858"/>
      <c r="BZ1032" s="863"/>
      <c r="CA1032" s="904"/>
      <c r="CB1032" s="862"/>
      <c r="CC1032" s="861"/>
      <c r="CD1032" s="860"/>
      <c r="CE1032" s="859"/>
      <c r="CF1032" s="858"/>
      <c r="CG1032" s="863"/>
      <c r="CH1032" s="904"/>
      <c r="CI1032" s="862"/>
      <c r="CJ1032" s="861"/>
      <c r="CK1032" s="860"/>
      <c r="CL1032" s="859"/>
      <c r="CM1032" s="858"/>
      <c r="CN1032" s="863"/>
      <c r="CO1032" s="904"/>
      <c r="CP1032" s="862"/>
      <c r="CQ1032" s="861"/>
      <c r="CR1032" s="860"/>
      <c r="CS1032" s="859"/>
      <c r="CT1032" s="858"/>
      <c r="CU1032" s="863"/>
      <c r="CV1032" s="904"/>
      <c r="CW1032" s="862"/>
      <c r="CX1032" s="861"/>
      <c r="CY1032" s="860"/>
      <c r="CZ1032" s="859"/>
      <c r="DA1032" s="858"/>
      <c r="DB1032" s="863"/>
      <c r="DC1032" s="904"/>
      <c r="DD1032" s="862"/>
      <c r="DE1032" s="861"/>
      <c r="DF1032" s="860"/>
      <c r="DG1032" s="859"/>
      <c r="DH1032" s="858"/>
      <c r="DI1032" s="863"/>
      <c r="DJ1032" s="904"/>
      <c r="DK1032" s="862"/>
      <c r="DL1032" s="861"/>
      <c r="DM1032" s="860"/>
      <c r="DN1032" s="859"/>
      <c r="DO1032" s="858"/>
      <c r="DP1032" s="863"/>
      <c r="DQ1032" s="904"/>
      <c r="DR1032" s="862"/>
      <c r="DS1032" s="861"/>
      <c r="DT1032" s="860"/>
      <c r="DU1032" s="859"/>
      <c r="DV1032" s="858"/>
      <c r="DW1032" s="863"/>
      <c r="DX1032" s="904"/>
      <c r="DY1032" s="862"/>
      <c r="DZ1032" s="861"/>
      <c r="EA1032" s="860"/>
      <c r="EB1032" s="859"/>
      <c r="EC1032" s="858"/>
      <c r="ED1032" s="863"/>
      <c r="EE1032" s="904"/>
      <c r="EF1032" s="862"/>
      <c r="EG1032" s="861"/>
      <c r="EH1032" s="860"/>
      <c r="EI1032" s="859"/>
      <c r="EJ1032" s="858"/>
      <c r="EK1032" s="863"/>
      <c r="EL1032" s="904"/>
      <c r="EM1032" s="862"/>
      <c r="EN1032" s="861"/>
      <c r="EO1032" s="860"/>
      <c r="EP1032" s="859"/>
      <c r="EQ1032" s="858"/>
      <c r="ER1032" s="863"/>
      <c r="ES1032" s="904"/>
      <c r="ET1032" s="862"/>
      <c r="EU1032" s="861"/>
      <c r="EV1032" s="860"/>
      <c r="EW1032" s="859"/>
      <c r="EX1032" s="858"/>
      <c r="EY1032" s="863"/>
      <c r="EZ1032" s="904"/>
      <c r="FA1032" s="862"/>
      <c r="FB1032" s="861"/>
      <c r="FC1032" s="860"/>
      <c r="FD1032" s="859"/>
      <c r="FE1032" s="858"/>
      <c r="FF1032" s="863"/>
      <c r="FG1032" s="904"/>
      <c r="FH1032" s="862"/>
      <c r="FI1032" s="861"/>
      <c r="FJ1032" s="860"/>
      <c r="FK1032" s="859"/>
      <c r="FL1032" s="858"/>
      <c r="FM1032" s="863"/>
      <c r="FN1032" s="904"/>
      <c r="FO1032" s="862"/>
      <c r="FP1032" s="861"/>
      <c r="FQ1032" s="860"/>
      <c r="FR1032" s="859"/>
      <c r="FS1032" s="858"/>
      <c r="FT1032" s="863"/>
      <c r="FU1032" s="904"/>
      <c r="FV1032" s="862"/>
      <c r="FW1032" s="861"/>
      <c r="FX1032" s="860"/>
      <c r="FY1032" s="859"/>
      <c r="FZ1032" s="858"/>
      <c r="GA1032" s="863"/>
      <c r="GB1032" s="904"/>
      <c r="GC1032" s="862"/>
      <c r="GD1032" s="861"/>
      <c r="GE1032" s="860"/>
      <c r="GF1032" s="859"/>
      <c r="GG1032" s="858"/>
      <c r="GH1032" s="863"/>
      <c r="GI1032" s="904"/>
      <c r="GJ1032" s="862"/>
      <c r="GK1032" s="861"/>
      <c r="GL1032" s="860"/>
      <c r="GM1032" s="859"/>
      <c r="GN1032" s="858"/>
      <c r="GO1032" s="863"/>
      <c r="GP1032" s="904"/>
      <c r="GQ1032" s="862"/>
      <c r="GR1032" s="861"/>
      <c r="GS1032" s="860"/>
      <c r="GT1032" s="859"/>
      <c r="GU1032" s="858"/>
      <c r="GV1032" s="863"/>
      <c r="GW1032" s="904"/>
      <c r="GX1032" s="862"/>
      <c r="GY1032" s="861"/>
      <c r="GZ1032" s="860"/>
      <c r="HA1032" s="859"/>
      <c r="HB1032" s="858"/>
      <c r="HC1032" s="863"/>
      <c r="HD1032" s="904"/>
      <c r="HE1032" s="862"/>
      <c r="HF1032" s="861"/>
      <c r="HG1032" s="860"/>
      <c r="HH1032" s="859"/>
      <c r="HI1032" s="858"/>
      <c r="HJ1032" s="863"/>
      <c r="HK1032" s="904"/>
      <c r="HL1032" s="862"/>
      <c r="HM1032" s="861"/>
      <c r="HN1032" s="860"/>
      <c r="HO1032" s="859"/>
      <c r="HP1032" s="858"/>
      <c r="HQ1032" s="863"/>
      <c r="HR1032" s="904"/>
      <c r="HS1032" s="862"/>
      <c r="HT1032" s="861"/>
      <c r="HU1032" s="860"/>
      <c r="HV1032" s="859"/>
      <c r="HW1032" s="858"/>
      <c r="HX1032" s="863"/>
      <c r="HY1032" s="904"/>
      <c r="HZ1032" s="862"/>
      <c r="IA1032" s="861"/>
      <c r="IB1032" s="860"/>
      <c r="IC1032" s="859"/>
      <c r="ID1032" s="858"/>
      <c r="IE1032" s="863"/>
      <c r="IF1032" s="904"/>
      <c r="IG1032" s="862"/>
      <c r="IH1032" s="861"/>
      <c r="II1032" s="860"/>
      <c r="IJ1032" s="859"/>
      <c r="IK1032" s="858"/>
      <c r="IL1032" s="863"/>
      <c r="IM1032" s="904"/>
      <c r="IN1032" s="862"/>
      <c r="IO1032" s="861"/>
      <c r="IP1032" s="860"/>
      <c r="IQ1032" s="859"/>
      <c r="IR1032" s="858"/>
      <c r="IS1032" s="863"/>
      <c r="IT1032" s="904"/>
      <c r="IU1032" s="862"/>
      <c r="IV1032" s="861"/>
    </row>
    <row r="1033" spans="1:256" ht="63.75">
      <c r="A1033" s="863">
        <f>COUNT($A$1:A1032)+1</f>
        <v>267</v>
      </c>
      <c r="B1033" s="883" t="s">
        <v>2016</v>
      </c>
      <c r="C1033" s="862"/>
      <c r="D1033" s="861" t="s">
        <v>120</v>
      </c>
      <c r="E1033" s="860">
        <v>1</v>
      </c>
      <c r="F1033" s="859"/>
      <c r="G1033" s="858">
        <f>E1033*F1033</f>
        <v>0</v>
      </c>
      <c r="H1033" s="863"/>
      <c r="I1033" s="904"/>
      <c r="J1033" s="862"/>
      <c r="K1033" s="861"/>
      <c r="L1033" s="860"/>
      <c r="M1033" s="910"/>
      <c r="N1033" s="909"/>
      <c r="O1033" s="908"/>
      <c r="P1033" s="904"/>
      <c r="Q1033" s="862"/>
      <c r="R1033" s="861"/>
      <c r="S1033" s="860"/>
      <c r="T1033" s="859"/>
      <c r="U1033" s="858"/>
      <c r="V1033" s="863"/>
      <c r="W1033" s="904"/>
      <c r="X1033" s="862"/>
      <c r="Y1033" s="861"/>
      <c r="Z1033" s="860"/>
      <c r="AA1033" s="859"/>
      <c r="AB1033" s="858"/>
      <c r="AC1033" s="863"/>
      <c r="AD1033" s="904"/>
      <c r="AE1033" s="862"/>
      <c r="AF1033" s="861"/>
      <c r="AG1033" s="860"/>
      <c r="AH1033" s="859"/>
      <c r="AI1033" s="858"/>
      <c r="AJ1033" s="863"/>
      <c r="AK1033" s="904"/>
      <c r="AL1033" s="862"/>
      <c r="AM1033" s="861"/>
      <c r="AN1033" s="860"/>
      <c r="AO1033" s="859"/>
      <c r="AP1033" s="858"/>
      <c r="AQ1033" s="863"/>
      <c r="AR1033" s="904"/>
      <c r="AS1033" s="862"/>
      <c r="AT1033" s="861"/>
      <c r="AU1033" s="860"/>
      <c r="AV1033" s="859"/>
      <c r="AW1033" s="858"/>
      <c r="AX1033" s="863"/>
      <c r="AY1033" s="904"/>
      <c r="AZ1033" s="862"/>
      <c r="BA1033" s="861"/>
      <c r="BB1033" s="860"/>
      <c r="BC1033" s="859"/>
      <c r="BD1033" s="858"/>
      <c r="BE1033" s="863"/>
      <c r="BF1033" s="904"/>
      <c r="BG1033" s="862"/>
      <c r="BH1033" s="861"/>
      <c r="BI1033" s="860"/>
      <c r="BJ1033" s="859"/>
      <c r="BK1033" s="858"/>
      <c r="BL1033" s="863"/>
      <c r="BM1033" s="904"/>
      <c r="BN1033" s="862"/>
      <c r="BO1033" s="861"/>
      <c r="BP1033" s="860"/>
      <c r="BQ1033" s="859"/>
      <c r="BR1033" s="858"/>
      <c r="BS1033" s="863"/>
      <c r="BT1033" s="904"/>
      <c r="BU1033" s="862"/>
      <c r="BV1033" s="861"/>
      <c r="BW1033" s="860"/>
      <c r="BX1033" s="859"/>
      <c r="BY1033" s="858"/>
      <c r="BZ1033" s="863"/>
      <c r="CA1033" s="904"/>
      <c r="CB1033" s="862"/>
      <c r="CC1033" s="861"/>
      <c r="CD1033" s="860"/>
      <c r="CE1033" s="859"/>
      <c r="CF1033" s="858"/>
      <c r="CG1033" s="863"/>
      <c r="CH1033" s="904"/>
      <c r="CI1033" s="862"/>
      <c r="CJ1033" s="861"/>
      <c r="CK1033" s="860"/>
      <c r="CL1033" s="859"/>
      <c r="CM1033" s="858"/>
      <c r="CN1033" s="863"/>
      <c r="CO1033" s="904"/>
      <c r="CP1033" s="862"/>
      <c r="CQ1033" s="861"/>
      <c r="CR1033" s="860"/>
      <c r="CS1033" s="859"/>
      <c r="CT1033" s="858"/>
      <c r="CU1033" s="863"/>
      <c r="CV1033" s="904"/>
      <c r="CW1033" s="862"/>
      <c r="CX1033" s="861"/>
      <c r="CY1033" s="860"/>
      <c r="CZ1033" s="859"/>
      <c r="DA1033" s="858"/>
      <c r="DB1033" s="863"/>
      <c r="DC1033" s="904"/>
      <c r="DD1033" s="862"/>
      <c r="DE1033" s="861"/>
      <c r="DF1033" s="860"/>
      <c r="DG1033" s="859"/>
      <c r="DH1033" s="858"/>
      <c r="DI1033" s="863"/>
      <c r="DJ1033" s="904"/>
      <c r="DK1033" s="862"/>
      <c r="DL1033" s="861"/>
      <c r="DM1033" s="860"/>
      <c r="DN1033" s="859"/>
      <c r="DO1033" s="858"/>
      <c r="DP1033" s="863"/>
      <c r="DQ1033" s="904"/>
      <c r="DR1033" s="862"/>
      <c r="DS1033" s="861"/>
      <c r="DT1033" s="860"/>
      <c r="DU1033" s="859"/>
      <c r="DV1033" s="858"/>
      <c r="DW1033" s="863"/>
      <c r="DX1033" s="904"/>
      <c r="DY1033" s="862"/>
      <c r="DZ1033" s="861"/>
      <c r="EA1033" s="860"/>
      <c r="EB1033" s="859"/>
      <c r="EC1033" s="858"/>
      <c r="ED1033" s="863"/>
      <c r="EE1033" s="904"/>
      <c r="EF1033" s="862"/>
      <c r="EG1033" s="861"/>
      <c r="EH1033" s="860"/>
      <c r="EI1033" s="859"/>
      <c r="EJ1033" s="858"/>
      <c r="EK1033" s="863"/>
      <c r="EL1033" s="904"/>
      <c r="EM1033" s="862"/>
      <c r="EN1033" s="861"/>
      <c r="EO1033" s="860"/>
      <c r="EP1033" s="859"/>
      <c r="EQ1033" s="858"/>
      <c r="ER1033" s="863"/>
      <c r="ES1033" s="904"/>
      <c r="ET1033" s="862"/>
      <c r="EU1033" s="861"/>
      <c r="EV1033" s="860"/>
      <c r="EW1033" s="859"/>
      <c r="EX1033" s="858"/>
      <c r="EY1033" s="863"/>
      <c r="EZ1033" s="904"/>
      <c r="FA1033" s="862"/>
      <c r="FB1033" s="861"/>
      <c r="FC1033" s="860"/>
      <c r="FD1033" s="859"/>
      <c r="FE1033" s="858"/>
      <c r="FF1033" s="863"/>
      <c r="FG1033" s="904"/>
      <c r="FH1033" s="862"/>
      <c r="FI1033" s="861"/>
      <c r="FJ1033" s="860"/>
      <c r="FK1033" s="859"/>
      <c r="FL1033" s="858"/>
      <c r="FM1033" s="863"/>
      <c r="FN1033" s="904"/>
      <c r="FO1033" s="862"/>
      <c r="FP1033" s="861"/>
      <c r="FQ1033" s="860"/>
      <c r="FR1033" s="859"/>
      <c r="FS1033" s="858"/>
      <c r="FT1033" s="863"/>
      <c r="FU1033" s="904"/>
      <c r="FV1033" s="862"/>
      <c r="FW1033" s="861"/>
      <c r="FX1033" s="860"/>
      <c r="FY1033" s="859"/>
      <c r="FZ1033" s="858"/>
      <c r="GA1033" s="863"/>
      <c r="GB1033" s="904"/>
      <c r="GC1033" s="862"/>
      <c r="GD1033" s="861"/>
      <c r="GE1033" s="860"/>
      <c r="GF1033" s="859"/>
      <c r="GG1033" s="858"/>
      <c r="GH1033" s="863"/>
      <c r="GI1033" s="904"/>
      <c r="GJ1033" s="862"/>
      <c r="GK1033" s="861"/>
      <c r="GL1033" s="860"/>
      <c r="GM1033" s="859"/>
      <c r="GN1033" s="858"/>
      <c r="GO1033" s="863"/>
      <c r="GP1033" s="904"/>
      <c r="GQ1033" s="862"/>
      <c r="GR1033" s="861"/>
      <c r="GS1033" s="860"/>
      <c r="GT1033" s="859"/>
      <c r="GU1033" s="858"/>
      <c r="GV1033" s="863"/>
      <c r="GW1033" s="904"/>
      <c r="GX1033" s="862"/>
      <c r="GY1033" s="861"/>
      <c r="GZ1033" s="860"/>
      <c r="HA1033" s="859"/>
      <c r="HB1033" s="858"/>
      <c r="HC1033" s="863"/>
      <c r="HD1033" s="904"/>
      <c r="HE1033" s="862"/>
      <c r="HF1033" s="861"/>
      <c r="HG1033" s="860"/>
      <c r="HH1033" s="859"/>
      <c r="HI1033" s="858"/>
      <c r="HJ1033" s="863"/>
      <c r="HK1033" s="904"/>
      <c r="HL1033" s="862"/>
      <c r="HM1033" s="861"/>
      <c r="HN1033" s="860"/>
      <c r="HO1033" s="859"/>
      <c r="HP1033" s="858"/>
      <c r="HQ1033" s="863"/>
      <c r="HR1033" s="904"/>
      <c r="HS1033" s="862"/>
      <c r="HT1033" s="861"/>
      <c r="HU1033" s="860"/>
      <c r="HV1033" s="859"/>
      <c r="HW1033" s="858"/>
      <c r="HX1033" s="863"/>
      <c r="HY1033" s="904"/>
      <c r="HZ1033" s="862"/>
      <c r="IA1033" s="861"/>
      <c r="IB1033" s="860"/>
      <c r="IC1033" s="859"/>
      <c r="ID1033" s="858"/>
      <c r="IE1033" s="863"/>
      <c r="IF1033" s="904"/>
      <c r="IG1033" s="862"/>
      <c r="IH1033" s="861"/>
      <c r="II1033" s="860"/>
      <c r="IJ1033" s="859"/>
      <c r="IK1033" s="858"/>
      <c r="IL1033" s="863"/>
      <c r="IM1033" s="904"/>
      <c r="IN1033" s="862"/>
      <c r="IO1033" s="861"/>
      <c r="IP1033" s="860"/>
      <c r="IQ1033" s="859"/>
      <c r="IR1033" s="858"/>
      <c r="IS1033" s="863"/>
      <c r="IT1033" s="904"/>
      <c r="IU1033" s="862"/>
      <c r="IV1033" s="861"/>
    </row>
    <row r="1034" spans="1:256">
      <c r="A1034" s="863"/>
      <c r="B1034" s="904"/>
      <c r="C1034" s="862"/>
      <c r="D1034" s="861"/>
      <c r="E1034" s="860"/>
      <c r="F1034" s="859"/>
      <c r="G1034" s="858"/>
      <c r="H1034" s="863"/>
      <c r="I1034" s="904"/>
      <c r="J1034" s="862"/>
      <c r="K1034" s="861"/>
      <c r="L1034" s="860"/>
      <c r="M1034" s="910"/>
      <c r="N1034" s="909"/>
      <c r="O1034" s="908"/>
      <c r="P1034" s="904"/>
      <c r="Q1034" s="862"/>
      <c r="R1034" s="861"/>
      <c r="S1034" s="860"/>
      <c r="T1034" s="859"/>
      <c r="U1034" s="858"/>
      <c r="V1034" s="863"/>
      <c r="W1034" s="904"/>
      <c r="X1034" s="862"/>
      <c r="Y1034" s="861"/>
      <c r="Z1034" s="860"/>
      <c r="AA1034" s="859"/>
      <c r="AB1034" s="858"/>
      <c r="AC1034" s="863"/>
      <c r="AD1034" s="904"/>
      <c r="AE1034" s="862"/>
      <c r="AF1034" s="861"/>
      <c r="AG1034" s="860"/>
      <c r="AH1034" s="859"/>
      <c r="AI1034" s="858"/>
      <c r="AJ1034" s="863"/>
      <c r="AK1034" s="904"/>
      <c r="AL1034" s="862"/>
      <c r="AM1034" s="861"/>
      <c r="AN1034" s="860"/>
      <c r="AO1034" s="859"/>
      <c r="AP1034" s="858"/>
      <c r="AQ1034" s="863"/>
      <c r="AR1034" s="904"/>
      <c r="AS1034" s="862"/>
      <c r="AT1034" s="861"/>
      <c r="AU1034" s="860"/>
      <c r="AV1034" s="859"/>
      <c r="AW1034" s="858"/>
      <c r="AX1034" s="863"/>
      <c r="AY1034" s="904"/>
      <c r="AZ1034" s="862"/>
      <c r="BA1034" s="861"/>
      <c r="BB1034" s="860"/>
      <c r="BC1034" s="859"/>
      <c r="BD1034" s="858"/>
      <c r="BE1034" s="863"/>
      <c r="BF1034" s="904"/>
      <c r="BG1034" s="862"/>
      <c r="BH1034" s="861"/>
      <c r="BI1034" s="860"/>
      <c r="BJ1034" s="859"/>
      <c r="BK1034" s="858"/>
      <c r="BL1034" s="863"/>
      <c r="BM1034" s="904"/>
      <c r="BN1034" s="862"/>
      <c r="BO1034" s="861"/>
      <c r="BP1034" s="860"/>
      <c r="BQ1034" s="859"/>
      <c r="BR1034" s="858"/>
      <c r="BS1034" s="863"/>
      <c r="BT1034" s="904"/>
      <c r="BU1034" s="862"/>
      <c r="BV1034" s="861"/>
      <c r="BW1034" s="860"/>
      <c r="BX1034" s="859"/>
      <c r="BY1034" s="858"/>
      <c r="BZ1034" s="863"/>
      <c r="CA1034" s="904"/>
      <c r="CB1034" s="862"/>
      <c r="CC1034" s="861"/>
      <c r="CD1034" s="860"/>
      <c r="CE1034" s="859"/>
      <c r="CF1034" s="858"/>
      <c r="CG1034" s="863"/>
      <c r="CH1034" s="904"/>
      <c r="CI1034" s="862"/>
      <c r="CJ1034" s="861"/>
      <c r="CK1034" s="860"/>
      <c r="CL1034" s="859"/>
      <c r="CM1034" s="858"/>
      <c r="CN1034" s="863"/>
      <c r="CO1034" s="904"/>
      <c r="CP1034" s="862"/>
      <c r="CQ1034" s="861"/>
      <c r="CR1034" s="860"/>
      <c r="CS1034" s="859"/>
      <c r="CT1034" s="858"/>
      <c r="CU1034" s="863"/>
      <c r="CV1034" s="904"/>
      <c r="CW1034" s="862"/>
      <c r="CX1034" s="861"/>
      <c r="CY1034" s="860"/>
      <c r="CZ1034" s="859"/>
      <c r="DA1034" s="858"/>
      <c r="DB1034" s="863"/>
      <c r="DC1034" s="904"/>
      <c r="DD1034" s="862"/>
      <c r="DE1034" s="861"/>
      <c r="DF1034" s="860"/>
      <c r="DG1034" s="859"/>
      <c r="DH1034" s="858"/>
      <c r="DI1034" s="863"/>
      <c r="DJ1034" s="904"/>
      <c r="DK1034" s="862"/>
      <c r="DL1034" s="861"/>
      <c r="DM1034" s="860"/>
      <c r="DN1034" s="859"/>
      <c r="DO1034" s="858"/>
      <c r="DP1034" s="863"/>
      <c r="DQ1034" s="904"/>
      <c r="DR1034" s="862"/>
      <c r="DS1034" s="861"/>
      <c r="DT1034" s="860"/>
      <c r="DU1034" s="859"/>
      <c r="DV1034" s="858"/>
      <c r="DW1034" s="863"/>
      <c r="DX1034" s="904"/>
      <c r="DY1034" s="862"/>
      <c r="DZ1034" s="861"/>
      <c r="EA1034" s="860"/>
      <c r="EB1034" s="859"/>
      <c r="EC1034" s="858"/>
      <c r="ED1034" s="863"/>
      <c r="EE1034" s="904"/>
      <c r="EF1034" s="862"/>
      <c r="EG1034" s="861"/>
      <c r="EH1034" s="860"/>
      <c r="EI1034" s="859"/>
      <c r="EJ1034" s="858"/>
      <c r="EK1034" s="863"/>
      <c r="EL1034" s="904"/>
      <c r="EM1034" s="862"/>
      <c r="EN1034" s="861"/>
      <c r="EO1034" s="860"/>
      <c r="EP1034" s="859"/>
      <c r="EQ1034" s="858"/>
      <c r="ER1034" s="863"/>
      <c r="ES1034" s="904"/>
      <c r="ET1034" s="862"/>
      <c r="EU1034" s="861"/>
      <c r="EV1034" s="860"/>
      <c r="EW1034" s="859"/>
      <c r="EX1034" s="858"/>
      <c r="EY1034" s="863"/>
      <c r="EZ1034" s="904"/>
      <c r="FA1034" s="862"/>
      <c r="FB1034" s="861"/>
      <c r="FC1034" s="860"/>
      <c r="FD1034" s="859"/>
      <c r="FE1034" s="858"/>
      <c r="FF1034" s="863"/>
      <c r="FG1034" s="904"/>
      <c r="FH1034" s="862"/>
      <c r="FI1034" s="861"/>
      <c r="FJ1034" s="860"/>
      <c r="FK1034" s="859"/>
      <c r="FL1034" s="858"/>
      <c r="FM1034" s="863"/>
      <c r="FN1034" s="904"/>
      <c r="FO1034" s="862"/>
      <c r="FP1034" s="861"/>
      <c r="FQ1034" s="860"/>
      <c r="FR1034" s="859"/>
      <c r="FS1034" s="858"/>
      <c r="FT1034" s="863"/>
      <c r="FU1034" s="904"/>
      <c r="FV1034" s="862"/>
      <c r="FW1034" s="861"/>
      <c r="FX1034" s="860"/>
      <c r="FY1034" s="859"/>
      <c r="FZ1034" s="858"/>
      <c r="GA1034" s="863"/>
      <c r="GB1034" s="904"/>
      <c r="GC1034" s="862"/>
      <c r="GD1034" s="861"/>
      <c r="GE1034" s="860"/>
      <c r="GF1034" s="859"/>
      <c r="GG1034" s="858"/>
      <c r="GH1034" s="863"/>
      <c r="GI1034" s="904"/>
      <c r="GJ1034" s="862"/>
      <c r="GK1034" s="861"/>
      <c r="GL1034" s="860"/>
      <c r="GM1034" s="859"/>
      <c r="GN1034" s="858"/>
      <c r="GO1034" s="863"/>
      <c r="GP1034" s="904"/>
      <c r="GQ1034" s="862"/>
      <c r="GR1034" s="861"/>
      <c r="GS1034" s="860"/>
      <c r="GT1034" s="859"/>
      <c r="GU1034" s="858"/>
      <c r="GV1034" s="863"/>
      <c r="GW1034" s="904"/>
      <c r="GX1034" s="862"/>
      <c r="GY1034" s="861"/>
      <c r="GZ1034" s="860"/>
      <c r="HA1034" s="859"/>
      <c r="HB1034" s="858"/>
      <c r="HC1034" s="863"/>
      <c r="HD1034" s="904"/>
      <c r="HE1034" s="862"/>
      <c r="HF1034" s="861"/>
      <c r="HG1034" s="860"/>
      <c r="HH1034" s="859"/>
      <c r="HI1034" s="858"/>
      <c r="HJ1034" s="863"/>
      <c r="HK1034" s="904"/>
      <c r="HL1034" s="862"/>
      <c r="HM1034" s="861"/>
      <c r="HN1034" s="860"/>
      <c r="HO1034" s="859"/>
      <c r="HP1034" s="858"/>
      <c r="HQ1034" s="863"/>
      <c r="HR1034" s="904"/>
      <c r="HS1034" s="862"/>
      <c r="HT1034" s="861"/>
      <c r="HU1034" s="860"/>
      <c r="HV1034" s="859"/>
      <c r="HW1034" s="858"/>
      <c r="HX1034" s="863"/>
      <c r="HY1034" s="904"/>
      <c r="HZ1034" s="862"/>
      <c r="IA1034" s="861"/>
      <c r="IB1034" s="860"/>
      <c r="IC1034" s="859"/>
      <c r="ID1034" s="858"/>
      <c r="IE1034" s="863"/>
      <c r="IF1034" s="904"/>
      <c r="IG1034" s="862"/>
      <c r="IH1034" s="861"/>
      <c r="II1034" s="860"/>
      <c r="IJ1034" s="859"/>
      <c r="IK1034" s="858"/>
      <c r="IL1034" s="863"/>
      <c r="IM1034" s="904"/>
      <c r="IN1034" s="862"/>
      <c r="IO1034" s="861"/>
      <c r="IP1034" s="860"/>
      <c r="IQ1034" s="859"/>
      <c r="IR1034" s="858"/>
      <c r="IS1034" s="863"/>
      <c r="IT1034" s="904"/>
      <c r="IU1034" s="862"/>
      <c r="IV1034" s="861"/>
    </row>
    <row r="1035" spans="1:256">
      <c r="A1035" s="863">
        <f>COUNT($A$1:A1034)+1</f>
        <v>268</v>
      </c>
      <c r="B1035" s="884" t="s">
        <v>1969</v>
      </c>
      <c r="C1035" s="862"/>
      <c r="D1035" s="861" t="s">
        <v>240</v>
      </c>
      <c r="E1035" s="860">
        <v>250</v>
      </c>
      <c r="F1035" s="859"/>
      <c r="G1035" s="858">
        <f>E1035*F1035</f>
        <v>0</v>
      </c>
    </row>
    <row r="1036" spans="1:256" ht="63.75">
      <c r="A1036" s="863"/>
      <c r="B1036" s="883" t="s">
        <v>1968</v>
      </c>
      <c r="C1036" s="862"/>
      <c r="D1036" s="861"/>
      <c r="E1036" s="860"/>
      <c r="F1036" s="859"/>
      <c r="G1036" s="858"/>
    </row>
    <row r="1037" spans="1:256">
      <c r="A1037" s="863"/>
      <c r="B1037" s="883"/>
      <c r="C1037" s="862"/>
      <c r="D1037" s="861"/>
      <c r="E1037" s="860"/>
      <c r="F1037" s="859"/>
      <c r="G1037" s="858"/>
    </row>
    <row r="1038" spans="1:256">
      <c r="A1038" s="863">
        <f>COUNT($A$1:A1037)+1</f>
        <v>269</v>
      </c>
      <c r="B1038" s="883" t="s">
        <v>2015</v>
      </c>
      <c r="C1038" s="862"/>
      <c r="D1038" s="861" t="s">
        <v>120</v>
      </c>
      <c r="E1038" s="860">
        <v>1</v>
      </c>
      <c r="F1038" s="859"/>
      <c r="G1038" s="858">
        <f>E1038*F1038</f>
        <v>0</v>
      </c>
    </row>
    <row r="1039" spans="1:256">
      <c r="A1039" s="863"/>
      <c r="B1039" s="883" t="s">
        <v>2014</v>
      </c>
      <c r="C1039" s="862"/>
      <c r="D1039" s="861"/>
      <c r="E1039" s="860"/>
      <c r="F1039" s="859"/>
      <c r="G1039" s="858"/>
    </row>
    <row r="1040" spans="1:256">
      <c r="A1040" s="863"/>
      <c r="B1040" s="883"/>
      <c r="C1040" s="862"/>
      <c r="D1040" s="861"/>
      <c r="E1040" s="860"/>
      <c r="F1040" s="859"/>
      <c r="G1040" s="858"/>
    </row>
    <row r="1041" spans="1:9">
      <c r="A1041" s="863">
        <f>COUNT($A$1:A1040)+1</f>
        <v>270</v>
      </c>
      <c r="B1041" s="907" t="s">
        <v>2013</v>
      </c>
      <c r="C1041" s="862"/>
      <c r="D1041" s="861" t="s">
        <v>120</v>
      </c>
      <c r="E1041" s="860">
        <v>1</v>
      </c>
      <c r="F1041" s="859"/>
      <c r="G1041" s="858">
        <f>E1041*F1041</f>
        <v>0</v>
      </c>
    </row>
    <row r="1042" spans="1:9">
      <c r="A1042" s="863"/>
      <c r="B1042" s="907"/>
      <c r="C1042" s="862"/>
      <c r="D1042" s="861"/>
      <c r="E1042" s="860"/>
      <c r="F1042" s="859"/>
      <c r="G1042" s="858"/>
      <c r="H1042" s="813" t="e">
        <f>D1043*E1043*G1043/100</f>
        <v>#VALUE!</v>
      </c>
      <c r="I1042" s="813" t="e">
        <f>D1043*F1043*G1043/100</f>
        <v>#VALUE!</v>
      </c>
    </row>
    <row r="1043" spans="1:9" ht="25.5">
      <c r="A1043" s="863">
        <f>COUNT($A$1:A1042)+1</f>
        <v>271</v>
      </c>
      <c r="B1043" s="906" t="s">
        <v>2012</v>
      </c>
      <c r="C1043" s="862"/>
      <c r="D1043" s="861" t="s">
        <v>120</v>
      </c>
      <c r="E1043" s="860">
        <v>1</v>
      </c>
      <c r="F1043" s="859"/>
      <c r="G1043" s="858">
        <f>E1043*F1043</f>
        <v>0</v>
      </c>
    </row>
    <row r="1044" spans="1:9" ht="25.5">
      <c r="A1044" s="863"/>
      <c r="B1044" s="883" t="s">
        <v>2011</v>
      </c>
      <c r="C1044" s="862"/>
      <c r="D1044" s="861"/>
      <c r="E1044" s="860"/>
      <c r="F1044" s="859"/>
      <c r="G1044" s="858"/>
    </row>
    <row r="1045" spans="1:9">
      <c r="A1045" s="863"/>
      <c r="B1045" s="904"/>
      <c r="C1045" s="862"/>
      <c r="D1045" s="861"/>
      <c r="E1045" s="860"/>
      <c r="F1045" s="859"/>
      <c r="G1045" s="858"/>
    </row>
    <row r="1046" spans="1:9" ht="38.25">
      <c r="A1046" s="863">
        <f>COUNT($A$1:A1045)+1</f>
        <v>272</v>
      </c>
      <c r="B1046" s="883" t="s">
        <v>2010</v>
      </c>
      <c r="C1046" s="862"/>
      <c r="D1046" s="861" t="s">
        <v>120</v>
      </c>
      <c r="E1046" s="860">
        <v>1</v>
      </c>
      <c r="F1046" s="859"/>
      <c r="G1046" s="858">
        <f>E1046*F1046</f>
        <v>0</v>
      </c>
    </row>
    <row r="1047" spans="1:9">
      <c r="A1047" s="863"/>
      <c r="B1047" s="883"/>
      <c r="C1047" s="862"/>
      <c r="D1047" s="861"/>
      <c r="E1047" s="860"/>
      <c r="F1047" s="859"/>
      <c r="G1047" s="858"/>
    </row>
    <row r="1048" spans="1:9" ht="25.5">
      <c r="A1048" s="827">
        <f>COUNT($A$1:A1047)+1</f>
        <v>273</v>
      </c>
      <c r="B1048" s="857" t="s">
        <v>2009</v>
      </c>
      <c r="C1048" s="825"/>
      <c r="D1048" s="824" t="s">
        <v>145</v>
      </c>
      <c r="E1048" s="823">
        <v>2</v>
      </c>
      <c r="F1048" s="822"/>
      <c r="G1048" s="821">
        <f>E1048*F1048</f>
        <v>0</v>
      </c>
    </row>
    <row r="1049" spans="1:9" ht="25.5">
      <c r="A1049" s="827"/>
      <c r="B1049" s="857" t="s">
        <v>2008</v>
      </c>
      <c r="C1049" s="825"/>
      <c r="D1049" s="824"/>
      <c r="E1049" s="823"/>
      <c r="F1049" s="822"/>
      <c r="G1049" s="821"/>
    </row>
    <row r="1050" spans="1:9">
      <c r="A1050" s="827"/>
      <c r="B1050" s="826"/>
      <c r="C1050" s="825"/>
      <c r="D1050" s="824"/>
      <c r="E1050" s="823"/>
      <c r="F1050" s="822"/>
      <c r="G1050" s="821"/>
    </row>
    <row r="1051" spans="1:9" ht="25.5">
      <c r="A1051" s="827">
        <f>COUNT($A$1:A1050)+1</f>
        <v>274</v>
      </c>
      <c r="B1051" s="857" t="s">
        <v>2007</v>
      </c>
      <c r="C1051" s="825"/>
      <c r="D1051" s="824" t="s">
        <v>145</v>
      </c>
      <c r="E1051" s="823">
        <v>1</v>
      </c>
      <c r="F1051" s="822"/>
      <c r="G1051" s="821">
        <f>E1051*F1051</f>
        <v>0</v>
      </c>
    </row>
    <row r="1052" spans="1:9" ht="25.5">
      <c r="A1052" s="827"/>
      <c r="B1052" s="857" t="s">
        <v>2006</v>
      </c>
      <c r="C1052" s="825"/>
      <c r="D1052" s="824"/>
      <c r="E1052" s="823"/>
      <c r="F1052" s="822"/>
      <c r="G1052" s="821"/>
    </row>
    <row r="1053" spans="1:9">
      <c r="A1053" s="827"/>
      <c r="B1053" s="857"/>
      <c r="C1053" s="825"/>
      <c r="D1053" s="824"/>
      <c r="E1053" s="823"/>
      <c r="F1053" s="822"/>
      <c r="G1053" s="821"/>
    </row>
    <row r="1054" spans="1:9">
      <c r="A1054" s="827">
        <f>COUNT($A$1:A1053)+1</f>
        <v>275</v>
      </c>
      <c r="B1054" s="905" t="s">
        <v>2005</v>
      </c>
      <c r="C1054" s="825"/>
      <c r="D1054" s="824" t="s">
        <v>145</v>
      </c>
      <c r="E1054" s="823">
        <v>1</v>
      </c>
      <c r="F1054" s="822"/>
      <c r="G1054" s="821">
        <f>E1054*F1054</f>
        <v>0</v>
      </c>
    </row>
    <row r="1055" spans="1:9">
      <c r="A1055" s="827"/>
      <c r="B1055" s="905" t="s">
        <v>2004</v>
      </c>
      <c r="C1055" s="825"/>
      <c r="D1055" s="824"/>
      <c r="E1055" s="823"/>
      <c r="F1055" s="822"/>
      <c r="G1055" s="821"/>
    </row>
    <row r="1056" spans="1:9">
      <c r="A1056" s="863"/>
      <c r="B1056" s="904"/>
      <c r="C1056" s="862"/>
      <c r="D1056" s="861"/>
      <c r="E1056" s="860"/>
      <c r="F1056" s="859"/>
      <c r="G1056" s="858"/>
    </row>
    <row r="1057" spans="1:9" ht="16.5">
      <c r="A1057" s="903" t="s">
        <v>1966</v>
      </c>
      <c r="B1057" s="902" t="s">
        <v>2003</v>
      </c>
      <c r="C1057" s="862"/>
      <c r="D1057" s="861"/>
      <c r="E1057" s="860"/>
      <c r="F1057" s="859"/>
      <c r="G1057" s="858"/>
    </row>
    <row r="1058" spans="1:9">
      <c r="A1058" s="863"/>
      <c r="B1058" s="883"/>
      <c r="C1058" s="862"/>
      <c r="D1058" s="861"/>
      <c r="E1058" s="860"/>
      <c r="F1058" s="859"/>
      <c r="G1058" s="858"/>
    </row>
    <row r="1059" spans="1:9" ht="51">
      <c r="A1059" s="863">
        <f>COUNT($A$1:A1058)+1</f>
        <v>276</v>
      </c>
      <c r="B1059" s="883" t="s">
        <v>2002</v>
      </c>
      <c r="C1059" s="862"/>
      <c r="D1059" s="861"/>
      <c r="E1059" s="860"/>
      <c r="F1059" s="859"/>
      <c r="G1059" s="858"/>
    </row>
    <row r="1060" spans="1:9">
      <c r="A1060" s="901"/>
      <c r="B1060" s="899">
        <v>40</v>
      </c>
      <c r="C1060" s="898"/>
      <c r="D1060" s="897" t="s">
        <v>1398</v>
      </c>
      <c r="E1060" s="896">
        <v>160</v>
      </c>
      <c r="F1060" s="859"/>
      <c r="G1060" s="858">
        <f>E1060*F1060</f>
        <v>0</v>
      </c>
    </row>
    <row r="1061" spans="1:9">
      <c r="A1061" s="900"/>
      <c r="B1061" s="899">
        <v>32</v>
      </c>
      <c r="C1061" s="898"/>
      <c r="D1061" s="897" t="s">
        <v>1398</v>
      </c>
      <c r="E1061" s="896">
        <v>205</v>
      </c>
      <c r="F1061" s="859"/>
      <c r="G1061" s="858">
        <f>E1061*F1061</f>
        <v>0</v>
      </c>
      <c r="H1061" s="813">
        <f>D1062*E1062*G1062/100</f>
        <v>0</v>
      </c>
      <c r="I1061" s="813">
        <f>D1062*F1062*G1062/100</f>
        <v>0</v>
      </c>
    </row>
    <row r="1062" spans="1:9">
      <c r="A1062" s="893"/>
      <c r="B1062" s="895"/>
      <c r="C1062" s="825"/>
      <c r="D1062" s="824"/>
      <c r="E1062" s="823"/>
      <c r="F1062" s="822"/>
      <c r="G1062" s="894"/>
    </row>
    <row r="1063" spans="1:9">
      <c r="A1063" s="893">
        <f>COUNT($A$1:A1062)+1</f>
        <v>277</v>
      </c>
      <c r="B1063" s="892" t="s">
        <v>2001</v>
      </c>
      <c r="C1063" s="890"/>
      <c r="D1063" s="824" t="s">
        <v>145</v>
      </c>
      <c r="E1063" s="874">
        <v>14</v>
      </c>
      <c r="F1063" s="822"/>
      <c r="G1063" s="888">
        <f>F1063*E1063</f>
        <v>0</v>
      </c>
    </row>
    <row r="1064" spans="1:9" ht="38.25">
      <c r="A1064" s="889"/>
      <c r="B1064" s="891" t="s">
        <v>2000</v>
      </c>
      <c r="C1064" s="890"/>
      <c r="D1064" s="824"/>
      <c r="E1064" s="874"/>
      <c r="F1064" s="822"/>
      <c r="G1064" s="888"/>
    </row>
    <row r="1065" spans="1:9">
      <c r="A1065" s="889"/>
      <c r="B1065" s="891" t="s">
        <v>1999</v>
      </c>
      <c r="C1065" s="890"/>
      <c r="D1065" s="824"/>
      <c r="E1065" s="874"/>
      <c r="F1065" s="822"/>
      <c r="G1065" s="888"/>
    </row>
    <row r="1066" spans="1:9">
      <c r="A1066" s="889"/>
      <c r="B1066" s="891" t="s">
        <v>1998</v>
      </c>
      <c r="C1066" s="890"/>
      <c r="D1066" s="824"/>
      <c r="E1066" s="874"/>
      <c r="F1066" s="822"/>
      <c r="G1066" s="888"/>
    </row>
    <row r="1067" spans="1:9">
      <c r="A1067" s="889"/>
      <c r="B1067" s="891" t="s">
        <v>1997</v>
      </c>
      <c r="C1067" s="890"/>
      <c r="D1067" s="824"/>
      <c r="E1067" s="874"/>
      <c r="F1067" s="822"/>
      <c r="G1067" s="888"/>
    </row>
    <row r="1068" spans="1:9">
      <c r="A1068" s="889"/>
      <c r="B1068" s="891" t="s">
        <v>1873</v>
      </c>
      <c r="C1068" s="890"/>
      <c r="D1068" s="824"/>
      <c r="E1068" s="874"/>
      <c r="F1068" s="822"/>
      <c r="G1068" s="888"/>
    </row>
    <row r="1069" spans="1:9">
      <c r="A1069" s="889"/>
      <c r="B1069" s="891"/>
      <c r="C1069" s="890"/>
      <c r="D1069" s="824"/>
      <c r="E1069" s="874"/>
      <c r="F1069" s="822"/>
      <c r="G1069" s="888"/>
    </row>
    <row r="1070" spans="1:9">
      <c r="A1070" s="863">
        <f>COUNT($A$1:A1069)+1</f>
        <v>278</v>
      </c>
      <c r="B1070" s="891" t="s">
        <v>1996</v>
      </c>
      <c r="C1070" s="890"/>
      <c r="D1070" s="824"/>
      <c r="E1070" s="874"/>
      <c r="F1070" s="822"/>
      <c r="G1070" s="888"/>
    </row>
    <row r="1071" spans="1:9">
      <c r="A1071" s="889"/>
      <c r="B1071" s="891" t="s">
        <v>1995</v>
      </c>
      <c r="C1071" s="890"/>
      <c r="D1071" s="824" t="s">
        <v>120</v>
      </c>
      <c r="E1071" s="874">
        <v>1</v>
      </c>
      <c r="F1071" s="822"/>
      <c r="G1071" s="888">
        <f>E1071*F1071</f>
        <v>0</v>
      </c>
    </row>
    <row r="1072" spans="1:9">
      <c r="A1072" s="889"/>
      <c r="B1072" s="891"/>
      <c r="C1072" s="890"/>
      <c r="D1072" s="824"/>
      <c r="E1072" s="874"/>
      <c r="F1072" s="822"/>
      <c r="G1072" s="888"/>
    </row>
    <row r="1073" spans="1:7">
      <c r="A1073" s="863">
        <f>COUNT($A$1:A1072)+1</f>
        <v>279</v>
      </c>
      <c r="B1073" s="891" t="s">
        <v>1994</v>
      </c>
      <c r="C1073" s="890"/>
      <c r="D1073" s="824" t="s">
        <v>145</v>
      </c>
      <c r="E1073" s="874">
        <v>1</v>
      </c>
      <c r="F1073" s="822"/>
      <c r="G1073" s="888">
        <f>F1073*E1073</f>
        <v>0</v>
      </c>
    </row>
    <row r="1074" spans="1:7" ht="280.5">
      <c r="A1074" s="889"/>
      <c r="B1074" s="885" t="s">
        <v>1993</v>
      </c>
      <c r="C1074" s="862"/>
      <c r="D1074" s="824"/>
      <c r="E1074" s="874"/>
      <c r="F1074" s="822"/>
      <c r="G1074" s="888"/>
    </row>
    <row r="1075" spans="1:7" ht="165.75">
      <c r="A1075" s="886"/>
      <c r="B1075" s="887" t="s">
        <v>1992</v>
      </c>
      <c r="C1075" s="862"/>
      <c r="D1075" s="861"/>
      <c r="E1075" s="860"/>
      <c r="F1075" s="859"/>
      <c r="G1075" s="858"/>
    </row>
    <row r="1076" spans="1:7" ht="306">
      <c r="A1076" s="886"/>
      <c r="B1076" s="887" t="s">
        <v>1991</v>
      </c>
      <c r="C1076" s="862"/>
      <c r="D1076" s="861"/>
      <c r="E1076" s="860"/>
      <c r="F1076" s="859"/>
      <c r="G1076" s="858"/>
    </row>
    <row r="1077" spans="1:7">
      <c r="A1077" s="886"/>
      <c r="B1077" s="887" t="s">
        <v>1990</v>
      </c>
      <c r="C1077" s="862"/>
      <c r="D1077" s="861"/>
      <c r="E1077" s="860"/>
      <c r="F1077" s="859"/>
      <c r="G1077" s="858"/>
    </row>
    <row r="1078" spans="1:7" ht="25.5">
      <c r="A1078" s="886"/>
      <c r="B1078" s="885" t="s">
        <v>1989</v>
      </c>
      <c r="C1078" s="862"/>
      <c r="D1078" s="861"/>
      <c r="E1078" s="860"/>
      <c r="F1078" s="859"/>
      <c r="G1078" s="858"/>
    </row>
    <row r="1079" spans="1:7">
      <c r="A1079" s="886"/>
      <c r="B1079" s="885"/>
      <c r="C1079" s="862"/>
      <c r="D1079" s="861"/>
      <c r="E1079" s="860"/>
      <c r="F1079" s="859"/>
      <c r="G1079" s="858"/>
    </row>
    <row r="1080" spans="1:7">
      <c r="A1080" s="886"/>
      <c r="B1080" s="887" t="s">
        <v>1988</v>
      </c>
      <c r="C1080" s="862"/>
      <c r="D1080" s="861"/>
      <c r="E1080" s="860"/>
      <c r="F1080" s="859"/>
      <c r="G1080" s="858"/>
    </row>
    <row r="1081" spans="1:7">
      <c r="A1081" s="886"/>
      <c r="B1081" s="885" t="s">
        <v>1987</v>
      </c>
      <c r="C1081" s="862"/>
      <c r="D1081" s="861"/>
      <c r="E1081" s="860"/>
      <c r="F1081" s="859"/>
      <c r="G1081" s="858"/>
    </row>
    <row r="1082" spans="1:7">
      <c r="A1082" s="886"/>
      <c r="B1082" s="885" t="s">
        <v>1986</v>
      </c>
      <c r="C1082" s="862"/>
      <c r="D1082" s="861"/>
      <c r="E1082" s="860"/>
      <c r="F1082" s="859"/>
      <c r="G1082" s="858"/>
    </row>
    <row r="1083" spans="1:7">
      <c r="A1083" s="886"/>
      <c r="B1083" s="885" t="s">
        <v>1985</v>
      </c>
      <c r="C1083" s="862"/>
      <c r="D1083" s="861"/>
      <c r="E1083" s="860"/>
      <c r="F1083" s="859"/>
      <c r="G1083" s="858"/>
    </row>
    <row r="1084" spans="1:7">
      <c r="A1084" s="886"/>
      <c r="B1084" s="885" t="s">
        <v>1984</v>
      </c>
      <c r="C1084" s="862"/>
      <c r="D1084" s="861"/>
      <c r="E1084" s="860"/>
      <c r="F1084" s="859"/>
      <c r="G1084" s="858"/>
    </row>
    <row r="1085" spans="1:7">
      <c r="A1085" s="886"/>
      <c r="B1085" s="885" t="s">
        <v>1983</v>
      </c>
      <c r="C1085" s="862"/>
      <c r="D1085" s="861"/>
      <c r="E1085" s="860"/>
      <c r="F1085" s="859"/>
      <c r="G1085" s="858"/>
    </row>
    <row r="1086" spans="1:7">
      <c r="A1086" s="886"/>
      <c r="B1086" s="885" t="s">
        <v>1982</v>
      </c>
      <c r="C1086" s="862"/>
      <c r="D1086" s="861"/>
      <c r="E1086" s="860"/>
      <c r="F1086" s="859"/>
      <c r="G1086" s="858"/>
    </row>
    <row r="1087" spans="1:7">
      <c r="A1087" s="886"/>
      <c r="B1087" s="885" t="s">
        <v>1981</v>
      </c>
      <c r="C1087" s="862"/>
      <c r="D1087" s="861"/>
      <c r="E1087" s="860"/>
      <c r="F1087" s="859"/>
      <c r="G1087" s="858"/>
    </row>
    <row r="1088" spans="1:7">
      <c r="A1088" s="886"/>
      <c r="B1088" s="885" t="s">
        <v>1980</v>
      </c>
      <c r="C1088" s="862"/>
      <c r="D1088" s="861"/>
      <c r="E1088" s="860"/>
      <c r="F1088" s="859"/>
      <c r="G1088" s="858"/>
    </row>
    <row r="1089" spans="1:7">
      <c r="A1089" s="886"/>
      <c r="B1089" s="885" t="s">
        <v>1979</v>
      </c>
      <c r="C1089" s="862"/>
      <c r="D1089" s="861"/>
      <c r="E1089" s="860"/>
      <c r="F1089" s="859"/>
      <c r="G1089" s="858"/>
    </row>
    <row r="1090" spans="1:7">
      <c r="A1090" s="886"/>
      <c r="B1090" s="885" t="s">
        <v>1978</v>
      </c>
      <c r="C1090" s="862"/>
      <c r="D1090" s="861"/>
      <c r="E1090" s="860"/>
      <c r="F1090" s="859"/>
      <c r="G1090" s="858"/>
    </row>
    <row r="1091" spans="1:7">
      <c r="A1091" s="886"/>
      <c r="B1091" s="885" t="s">
        <v>1977</v>
      </c>
      <c r="C1091" s="862"/>
      <c r="D1091" s="861"/>
      <c r="E1091" s="860"/>
      <c r="F1091" s="859"/>
      <c r="G1091" s="858"/>
    </row>
    <row r="1092" spans="1:7">
      <c r="A1092" s="886"/>
      <c r="B1092" s="885"/>
      <c r="C1092" s="862"/>
      <c r="D1092" s="861"/>
      <c r="E1092" s="860"/>
      <c r="F1092" s="859"/>
      <c r="G1092" s="858"/>
    </row>
    <row r="1093" spans="1:7">
      <c r="A1093" s="886"/>
      <c r="B1093" s="887" t="s">
        <v>1976</v>
      </c>
      <c r="C1093" s="862"/>
      <c r="D1093" s="861"/>
      <c r="E1093" s="860"/>
      <c r="F1093" s="859"/>
      <c r="G1093" s="858"/>
    </row>
    <row r="1094" spans="1:7">
      <c r="A1094" s="886"/>
      <c r="B1094" s="885" t="s">
        <v>1975</v>
      </c>
      <c r="C1094" s="862"/>
      <c r="D1094" s="861"/>
      <c r="E1094" s="860"/>
      <c r="F1094" s="859"/>
      <c r="G1094" s="858"/>
    </row>
    <row r="1095" spans="1:7">
      <c r="A1095" s="886"/>
      <c r="B1095" s="885" t="s">
        <v>1974</v>
      </c>
      <c r="C1095" s="862"/>
      <c r="D1095" s="861"/>
      <c r="E1095" s="860"/>
      <c r="F1095" s="859"/>
      <c r="G1095" s="858"/>
    </row>
    <row r="1096" spans="1:7">
      <c r="A1096" s="886"/>
      <c r="B1096" s="885" t="s">
        <v>1973</v>
      </c>
      <c r="C1096" s="862"/>
      <c r="D1096" s="861"/>
      <c r="E1096" s="860"/>
      <c r="F1096" s="859"/>
      <c r="G1096" s="858"/>
    </row>
    <row r="1097" spans="1:7">
      <c r="A1097" s="886"/>
      <c r="B1097" s="885" t="s">
        <v>1972</v>
      </c>
      <c r="C1097" s="862"/>
      <c r="D1097" s="861"/>
      <c r="E1097" s="860"/>
      <c r="F1097" s="859"/>
      <c r="G1097" s="858"/>
    </row>
    <row r="1098" spans="1:7">
      <c r="A1098" s="886"/>
      <c r="B1098" s="885"/>
      <c r="C1098" s="862"/>
      <c r="D1098" s="861"/>
      <c r="E1098" s="860"/>
      <c r="F1098" s="859"/>
      <c r="G1098" s="858"/>
    </row>
    <row r="1099" spans="1:7">
      <c r="A1099" s="886"/>
      <c r="B1099" s="885" t="s">
        <v>1971</v>
      </c>
      <c r="C1099" s="862"/>
      <c r="D1099" s="861"/>
      <c r="E1099" s="860"/>
      <c r="F1099" s="859"/>
      <c r="G1099" s="858"/>
    </row>
    <row r="1100" spans="1:7">
      <c r="A1100" s="886"/>
      <c r="B1100" s="885" t="s">
        <v>1970</v>
      </c>
      <c r="C1100" s="862"/>
      <c r="D1100" s="861"/>
      <c r="E1100" s="860"/>
      <c r="F1100" s="859"/>
      <c r="G1100" s="858"/>
    </row>
    <row r="1101" spans="1:7">
      <c r="A1101" s="886"/>
      <c r="B1101" s="885"/>
      <c r="C1101" s="862"/>
      <c r="D1101" s="861"/>
      <c r="E1101" s="860"/>
      <c r="F1101" s="859"/>
      <c r="G1101" s="858"/>
    </row>
    <row r="1102" spans="1:7">
      <c r="A1102" s="863">
        <f>COUNT($A$1:A1101)+1</f>
        <v>280</v>
      </c>
      <c r="B1102" s="884" t="s">
        <v>1969</v>
      </c>
      <c r="C1102" s="862"/>
      <c r="D1102" s="861" t="s">
        <v>240</v>
      </c>
      <c r="E1102" s="860">
        <v>250</v>
      </c>
      <c r="F1102" s="859"/>
      <c r="G1102" s="858">
        <f>E1102*F1102</f>
        <v>0</v>
      </c>
    </row>
    <row r="1103" spans="1:7" ht="63.75">
      <c r="A1103" s="863"/>
      <c r="B1103" s="883" t="s">
        <v>1968</v>
      </c>
      <c r="C1103" s="862"/>
      <c r="D1103" s="861"/>
      <c r="E1103" s="860"/>
      <c r="F1103" s="859"/>
      <c r="G1103" s="858"/>
    </row>
    <row r="1104" spans="1:7">
      <c r="A1104" s="863"/>
      <c r="B1104" s="883"/>
      <c r="C1104" s="862"/>
      <c r="D1104" s="861"/>
      <c r="E1104" s="860"/>
      <c r="F1104" s="859"/>
      <c r="G1104" s="858"/>
    </row>
    <row r="1105" spans="1:7" ht="38.25">
      <c r="A1105" s="863">
        <f>COUNT($A$1:A1104)+1</f>
        <v>281</v>
      </c>
      <c r="B1105" s="882" t="s">
        <v>1967</v>
      </c>
      <c r="C1105" s="876"/>
      <c r="D1105" s="861" t="s">
        <v>120</v>
      </c>
      <c r="E1105" s="860">
        <v>1</v>
      </c>
      <c r="F1105" s="859"/>
      <c r="G1105" s="858">
        <f>E1105*F1105</f>
        <v>0</v>
      </c>
    </row>
    <row r="1106" spans="1:7">
      <c r="A1106" s="863"/>
      <c r="B1106" s="882"/>
      <c r="C1106" s="876"/>
      <c r="D1106" s="861"/>
      <c r="E1106" s="860"/>
      <c r="F1106" s="859"/>
      <c r="G1106" s="858"/>
    </row>
    <row r="1107" spans="1:7">
      <c r="A1107" s="880"/>
      <c r="B1107" s="881"/>
      <c r="C1107" s="876"/>
      <c r="D1107" s="872"/>
      <c r="E1107" s="830"/>
      <c r="F1107" s="829"/>
      <c r="G1107" s="828"/>
    </row>
    <row r="1108" spans="1:7" ht="16.5">
      <c r="A1108" s="865" t="s">
        <v>1966</v>
      </c>
      <c r="B1108" s="864" t="s">
        <v>1965</v>
      </c>
      <c r="C1108" s="876"/>
      <c r="D1108" s="872"/>
      <c r="E1108" s="830"/>
      <c r="F1108" s="829"/>
      <c r="G1108" s="828"/>
    </row>
    <row r="1109" spans="1:7">
      <c r="A1109" s="878"/>
      <c r="B1109" s="853"/>
      <c r="C1109" s="876"/>
      <c r="D1109" s="872"/>
      <c r="E1109" s="830"/>
      <c r="F1109" s="829"/>
      <c r="G1109" s="828"/>
    </row>
    <row r="1110" spans="1:7" ht="51">
      <c r="A1110" s="827">
        <f>COUNT($A$1:A1109)+1</f>
        <v>282</v>
      </c>
      <c r="B1110" s="877" t="s">
        <v>1964</v>
      </c>
      <c r="C1110" s="876"/>
      <c r="D1110" s="872"/>
      <c r="E1110" s="830"/>
      <c r="F1110" s="829"/>
      <c r="G1110" s="828"/>
    </row>
    <row r="1111" spans="1:7">
      <c r="A1111" s="880"/>
      <c r="B1111" s="877" t="s">
        <v>1963</v>
      </c>
      <c r="C1111" s="876"/>
      <c r="D1111" s="872" t="s">
        <v>1398</v>
      </c>
      <c r="E1111" s="830">
        <v>120</v>
      </c>
      <c r="F1111" s="822"/>
      <c r="G1111" s="828">
        <f>F1111*E1111</f>
        <v>0</v>
      </c>
    </row>
    <row r="1112" spans="1:7">
      <c r="A1112" s="878"/>
      <c r="B1112" s="877" t="s">
        <v>1961</v>
      </c>
      <c r="C1112" s="876"/>
      <c r="D1112" s="872" t="s">
        <v>1398</v>
      </c>
      <c r="E1112" s="830">
        <v>275</v>
      </c>
      <c r="F1112" s="822"/>
      <c r="G1112" s="828">
        <f>F1112*E1112</f>
        <v>0</v>
      </c>
    </row>
    <row r="1113" spans="1:7">
      <c r="A1113" s="878"/>
      <c r="B1113" s="877" t="s">
        <v>1960</v>
      </c>
      <c r="C1113" s="876"/>
      <c r="D1113" s="872" t="s">
        <v>1398</v>
      </c>
      <c r="E1113" s="830">
        <v>110</v>
      </c>
      <c r="F1113" s="822"/>
      <c r="G1113" s="828">
        <f>F1113*E1113</f>
        <v>0</v>
      </c>
    </row>
    <row r="1114" spans="1:7">
      <c r="A1114" s="878"/>
      <c r="B1114" s="879"/>
      <c r="C1114" s="876"/>
      <c r="D1114" s="872"/>
      <c r="E1114" s="830"/>
      <c r="F1114" s="829"/>
      <c r="G1114" s="828"/>
    </row>
    <row r="1115" spans="1:7" ht="76.5">
      <c r="A1115" s="827">
        <f>COUNT($A$1:A1114)+1</f>
        <v>283</v>
      </c>
      <c r="B1115" s="873" t="s">
        <v>1962</v>
      </c>
      <c r="C1115" s="876"/>
      <c r="D1115" s="872"/>
      <c r="E1115" s="830"/>
      <c r="F1115" s="829"/>
      <c r="G1115" s="828"/>
    </row>
    <row r="1116" spans="1:7">
      <c r="A1116" s="827"/>
      <c r="B1116" s="877" t="s">
        <v>1961</v>
      </c>
      <c r="C1116" s="876"/>
      <c r="D1116" s="872" t="s">
        <v>1398</v>
      </c>
      <c r="E1116" s="830">
        <v>75</v>
      </c>
      <c r="F1116" s="822"/>
      <c r="G1116" s="828">
        <f>F1116*E1116</f>
        <v>0</v>
      </c>
    </row>
    <row r="1117" spans="1:7">
      <c r="A1117" s="878"/>
      <c r="B1117" s="877" t="s">
        <v>1960</v>
      </c>
      <c r="C1117" s="876"/>
      <c r="D1117" s="872" t="s">
        <v>1398</v>
      </c>
      <c r="E1117" s="830">
        <v>20</v>
      </c>
      <c r="F1117" s="822"/>
      <c r="G1117" s="828">
        <f>F1117*E1117</f>
        <v>0</v>
      </c>
    </row>
    <row r="1118" spans="1:7">
      <c r="A1118" s="878"/>
      <c r="B1118" s="877" t="s">
        <v>1959</v>
      </c>
      <c r="C1118" s="876"/>
      <c r="D1118" s="872" t="s">
        <v>1398</v>
      </c>
      <c r="E1118" s="830">
        <v>450</v>
      </c>
      <c r="F1118" s="822"/>
      <c r="G1118" s="828">
        <f>F1118*E1118</f>
        <v>0</v>
      </c>
    </row>
    <row r="1119" spans="1:7">
      <c r="A1119" s="827"/>
      <c r="B1119" s="875"/>
      <c r="C1119" s="825"/>
      <c r="D1119" s="824"/>
      <c r="E1119" s="874"/>
      <c r="F1119" s="829"/>
      <c r="G1119" s="828"/>
    </row>
    <row r="1120" spans="1:7" ht="38.25">
      <c r="A1120" s="827">
        <f>COUNT($A$1:A1119)+1</f>
        <v>284</v>
      </c>
      <c r="B1120" s="873" t="s">
        <v>1958</v>
      </c>
      <c r="C1120" s="825"/>
      <c r="D1120" s="872" t="s">
        <v>139</v>
      </c>
      <c r="E1120" s="830">
        <v>60</v>
      </c>
      <c r="F1120" s="829"/>
      <c r="G1120" s="828">
        <f>F1120*E1120</f>
        <v>0</v>
      </c>
    </row>
    <row r="1121" spans="1:7">
      <c r="A1121" s="827"/>
      <c r="B1121" s="826"/>
      <c r="C1121" s="825"/>
      <c r="D1121" s="824"/>
      <c r="E1121" s="823"/>
      <c r="F1121" s="822"/>
      <c r="G1121" s="821"/>
    </row>
    <row r="1122" spans="1:7" ht="25.5">
      <c r="A1122" s="827">
        <f>COUNT($A$1:A1121)+1</f>
        <v>285</v>
      </c>
      <c r="B1122" s="871" t="s">
        <v>1957</v>
      </c>
      <c r="C1122" s="825"/>
      <c r="D1122" s="824" t="s">
        <v>145</v>
      </c>
      <c r="E1122" s="823">
        <v>13</v>
      </c>
      <c r="F1122" s="822"/>
      <c r="G1122" s="821">
        <f>E1122*F1122</f>
        <v>0</v>
      </c>
    </row>
    <row r="1123" spans="1:7">
      <c r="A1123" s="827"/>
      <c r="B1123" s="871"/>
      <c r="C1123" s="825"/>
      <c r="D1123" s="824"/>
      <c r="E1123" s="823"/>
      <c r="F1123" s="822"/>
      <c r="G1123" s="821"/>
    </row>
    <row r="1124" spans="1:7">
      <c r="A1124" s="863" t="s">
        <v>1387</v>
      </c>
      <c r="B1124" s="870" t="s">
        <v>1956</v>
      </c>
      <c r="C1124" s="862"/>
      <c r="D1124" s="861" t="s">
        <v>145</v>
      </c>
      <c r="E1124" s="860">
        <v>1</v>
      </c>
      <c r="F1124" s="869"/>
      <c r="G1124" s="868">
        <f>E1124*F1124</f>
        <v>0</v>
      </c>
    </row>
    <row r="1125" spans="1:7">
      <c r="A1125" s="827"/>
      <c r="B1125" s="826"/>
      <c r="C1125" s="825"/>
      <c r="D1125" s="824"/>
      <c r="E1125" s="823"/>
      <c r="F1125" s="822"/>
      <c r="G1125" s="821"/>
    </row>
    <row r="1126" spans="1:7" ht="63.75">
      <c r="A1126" s="827">
        <f>COUNT($A$1:A1125)+1</f>
        <v>286</v>
      </c>
      <c r="B1126" s="867" t="s">
        <v>1955</v>
      </c>
      <c r="C1126" s="825"/>
      <c r="D1126" s="824" t="s">
        <v>120</v>
      </c>
      <c r="E1126" s="823">
        <v>1</v>
      </c>
      <c r="F1126" s="822"/>
      <c r="G1126" s="821">
        <f>E1126*F1126</f>
        <v>0</v>
      </c>
    </row>
    <row r="1127" spans="1:7" ht="27" customHeight="1">
      <c r="A1127" s="827"/>
      <c r="B1127" s="826"/>
      <c r="C1127" s="825"/>
      <c r="D1127" s="824"/>
      <c r="E1127" s="823"/>
      <c r="F1127" s="822"/>
      <c r="G1127" s="821"/>
    </row>
    <row r="1128" spans="1:7" ht="38.25">
      <c r="A1128" s="827">
        <f>COUNT($A$1:A1127)+1</f>
        <v>287</v>
      </c>
      <c r="B1128" s="826" t="s">
        <v>1954</v>
      </c>
      <c r="C1128" s="825"/>
      <c r="D1128" s="824"/>
      <c r="E1128" s="823"/>
      <c r="F1128" s="822"/>
      <c r="G1128" s="821"/>
    </row>
    <row r="1129" spans="1:7">
      <c r="A1129" s="827"/>
      <c r="B1129" s="826" t="s">
        <v>1953</v>
      </c>
      <c r="C1129" s="825"/>
      <c r="D1129" s="824" t="s">
        <v>145</v>
      </c>
      <c r="E1129" s="823">
        <v>12</v>
      </c>
      <c r="F1129" s="822"/>
      <c r="G1129" s="821">
        <f>E1129*F1129</f>
        <v>0</v>
      </c>
    </row>
    <row r="1130" spans="1:7">
      <c r="A1130" s="827"/>
      <c r="B1130" s="826" t="s">
        <v>1952</v>
      </c>
      <c r="C1130" s="825"/>
      <c r="D1130" s="824" t="s">
        <v>145</v>
      </c>
      <c r="E1130" s="823">
        <v>10</v>
      </c>
      <c r="F1130" s="822"/>
      <c r="G1130" s="821">
        <f>E1130*F1130</f>
        <v>0</v>
      </c>
    </row>
    <row r="1131" spans="1:7">
      <c r="A1131" s="827"/>
      <c r="B1131" s="826" t="s">
        <v>1951</v>
      </c>
      <c r="C1131" s="825"/>
      <c r="D1131" s="824" t="s">
        <v>145</v>
      </c>
      <c r="E1131" s="823">
        <v>55</v>
      </c>
      <c r="F1131" s="822"/>
      <c r="G1131" s="821">
        <f>E1131*F1131</f>
        <v>0</v>
      </c>
    </row>
    <row r="1132" spans="1:7">
      <c r="A1132" s="827"/>
      <c r="B1132" s="826"/>
      <c r="C1132" s="825"/>
      <c r="D1132" s="824"/>
      <c r="E1132" s="823"/>
      <c r="F1132" s="822"/>
      <c r="G1132" s="821"/>
    </row>
    <row r="1133" spans="1:7" ht="38.25">
      <c r="A1133" s="827">
        <f>COUNT($A$1:A1132)+1</f>
        <v>288</v>
      </c>
      <c r="B1133" s="826" t="s">
        <v>1950</v>
      </c>
      <c r="C1133" s="825"/>
      <c r="D1133" s="824"/>
      <c r="E1133" s="823"/>
      <c r="F1133" s="822"/>
      <c r="G1133" s="821"/>
    </row>
    <row r="1134" spans="1:7">
      <c r="A1134" s="827"/>
      <c r="B1134" s="826" t="s">
        <v>1949</v>
      </c>
      <c r="C1134" s="825"/>
      <c r="D1134" s="824" t="s">
        <v>145</v>
      </c>
      <c r="E1134" s="823">
        <v>8</v>
      </c>
      <c r="F1134" s="822"/>
      <c r="G1134" s="821">
        <f>E1134*F1134</f>
        <v>0</v>
      </c>
    </row>
    <row r="1135" spans="1:7">
      <c r="A1135" s="827"/>
      <c r="B1135" s="826"/>
      <c r="C1135" s="825"/>
      <c r="D1135" s="824"/>
      <c r="E1135" s="823"/>
      <c r="F1135" s="822"/>
      <c r="G1135" s="821"/>
    </row>
    <row r="1136" spans="1:7" ht="76.5">
      <c r="A1136" s="827">
        <f>COUNT($A$1:A1135)+1</f>
        <v>289</v>
      </c>
      <c r="B1136" s="867" t="s">
        <v>1948</v>
      </c>
      <c r="C1136" s="825"/>
      <c r="D1136" s="824" t="s">
        <v>145</v>
      </c>
      <c r="E1136" s="823">
        <v>3</v>
      </c>
      <c r="F1136" s="822"/>
      <c r="G1136" s="821">
        <f>E1136*F1136</f>
        <v>0</v>
      </c>
    </row>
    <row r="1137" spans="1:7">
      <c r="A1137" s="827"/>
      <c r="B1137" s="826"/>
      <c r="C1137" s="825"/>
      <c r="D1137" s="824"/>
      <c r="E1137" s="823"/>
      <c r="F1137" s="822"/>
      <c r="G1137" s="821"/>
    </row>
    <row r="1138" spans="1:7" ht="25.5">
      <c r="A1138" s="827">
        <f>COUNT($A$1:A1137)+1</f>
        <v>290</v>
      </c>
      <c r="B1138" s="867" t="s">
        <v>1947</v>
      </c>
      <c r="C1138" s="825"/>
      <c r="D1138" s="824" t="s">
        <v>145</v>
      </c>
      <c r="E1138" s="823">
        <v>77</v>
      </c>
      <c r="F1138" s="822"/>
      <c r="G1138" s="821">
        <f>E1138*F1138</f>
        <v>0</v>
      </c>
    </row>
    <row r="1139" spans="1:7">
      <c r="A1139" s="827"/>
      <c r="B1139" s="826"/>
      <c r="C1139" s="825"/>
      <c r="D1139" s="824"/>
      <c r="E1139" s="823"/>
      <c r="F1139" s="822"/>
      <c r="G1139" s="821"/>
    </row>
    <row r="1140" spans="1:7" ht="38.25">
      <c r="A1140" s="827">
        <f>COUNT($A$1:A1139)+1</f>
        <v>291</v>
      </c>
      <c r="B1140" s="826" t="s">
        <v>1946</v>
      </c>
      <c r="C1140" s="825"/>
      <c r="D1140" s="824" t="s">
        <v>240</v>
      </c>
      <c r="E1140" s="823">
        <v>350</v>
      </c>
      <c r="F1140" s="822"/>
      <c r="G1140" s="821">
        <f>E1140*F1140</f>
        <v>0</v>
      </c>
    </row>
    <row r="1141" spans="1:7">
      <c r="A1141" s="827"/>
      <c r="B1141" s="826"/>
      <c r="C1141" s="825"/>
      <c r="D1141" s="824"/>
      <c r="E1141" s="823"/>
      <c r="F1141" s="822"/>
      <c r="G1141" s="821"/>
    </row>
    <row r="1142" spans="1:7" ht="25.5">
      <c r="A1142" s="827">
        <f>COUNT($A$1:A1141)+1</f>
        <v>292</v>
      </c>
      <c r="B1142" s="866" t="s">
        <v>1945</v>
      </c>
      <c r="C1142" s="825"/>
      <c r="D1142" s="824" t="s">
        <v>120</v>
      </c>
      <c r="E1142" s="823">
        <v>1</v>
      </c>
      <c r="F1142" s="822"/>
      <c r="G1142" s="821">
        <f>E1142*F1142</f>
        <v>0</v>
      </c>
    </row>
    <row r="1143" spans="1:7">
      <c r="A1143" s="827"/>
      <c r="B1143" s="826"/>
      <c r="C1143" s="825"/>
      <c r="D1143" s="824"/>
      <c r="E1143" s="823"/>
      <c r="F1143" s="822"/>
      <c r="G1143" s="821"/>
    </row>
    <row r="1144" spans="1:7" ht="16.5">
      <c r="A1144" s="865" t="s">
        <v>1944</v>
      </c>
      <c r="B1144" s="864" t="s">
        <v>700</v>
      </c>
      <c r="C1144" s="825"/>
      <c r="D1144" s="824"/>
      <c r="E1144" s="823"/>
      <c r="F1144" s="822"/>
      <c r="G1144" s="821"/>
    </row>
    <row r="1145" spans="1:7">
      <c r="A1145" s="827"/>
      <c r="B1145" s="826"/>
      <c r="C1145" s="825"/>
      <c r="D1145" s="824"/>
      <c r="E1145" s="823"/>
      <c r="F1145" s="822"/>
      <c r="G1145" s="821"/>
    </row>
    <row r="1146" spans="1:7">
      <c r="A1146" s="827"/>
      <c r="B1146" s="826" t="s">
        <v>1943</v>
      </c>
      <c r="C1146" s="825"/>
      <c r="D1146" s="824"/>
      <c r="E1146" s="823"/>
      <c r="F1146" s="822"/>
      <c r="G1146" s="821"/>
    </row>
    <row r="1147" spans="1:7" ht="51">
      <c r="A1147" s="827"/>
      <c r="B1147" s="856" t="s">
        <v>1942</v>
      </c>
      <c r="C1147" s="825"/>
      <c r="D1147" s="824"/>
      <c r="E1147" s="823"/>
      <c r="F1147" s="822"/>
      <c r="G1147" s="821"/>
    </row>
    <row r="1148" spans="1:7" ht="25.5">
      <c r="A1148" s="827"/>
      <c r="B1148" s="856" t="s">
        <v>1941</v>
      </c>
      <c r="C1148" s="825"/>
      <c r="D1148" s="824"/>
      <c r="E1148" s="823"/>
      <c r="F1148" s="822"/>
      <c r="G1148" s="821"/>
    </row>
    <row r="1149" spans="1:7">
      <c r="A1149" s="827"/>
      <c r="B1149" s="856"/>
      <c r="C1149" s="825"/>
      <c r="D1149" s="824"/>
      <c r="E1149" s="823"/>
      <c r="F1149" s="822"/>
      <c r="G1149" s="821"/>
    </row>
    <row r="1150" spans="1:7" ht="25.5">
      <c r="A1150" s="827">
        <f>COUNT($A$1:A1149)+1</f>
        <v>293</v>
      </c>
      <c r="B1150" s="826" t="s">
        <v>1940</v>
      </c>
      <c r="C1150" s="825"/>
      <c r="D1150" s="824" t="s">
        <v>120</v>
      </c>
      <c r="E1150" s="823">
        <v>1</v>
      </c>
      <c r="F1150" s="822"/>
      <c r="G1150" s="821">
        <f>E1150*F1150</f>
        <v>0</v>
      </c>
    </row>
    <row r="1151" spans="1:7">
      <c r="A1151" s="827"/>
      <c r="B1151" s="826"/>
      <c r="C1151" s="825"/>
      <c r="D1151" s="824"/>
      <c r="E1151" s="823"/>
      <c r="F1151" s="822"/>
      <c r="G1151" s="821"/>
    </row>
    <row r="1152" spans="1:7">
      <c r="A1152" s="827">
        <f>COUNT($A$1:A1151)+1</f>
        <v>294</v>
      </c>
      <c r="B1152" s="826" t="s">
        <v>1939</v>
      </c>
      <c r="C1152" s="825"/>
      <c r="D1152" s="824" t="s">
        <v>120</v>
      </c>
      <c r="E1152" s="823">
        <v>23</v>
      </c>
      <c r="F1152" s="822"/>
      <c r="G1152" s="821">
        <f>E1152*F1152</f>
        <v>0</v>
      </c>
    </row>
    <row r="1153" spans="1:7" ht="38.25">
      <c r="A1153" s="827"/>
      <c r="B1153" s="826" t="s">
        <v>1938</v>
      </c>
      <c r="C1153" s="825"/>
      <c r="D1153" s="824"/>
      <c r="E1153" s="823"/>
      <c r="F1153" s="822"/>
      <c r="G1153" s="821"/>
    </row>
    <row r="1154" spans="1:7" ht="76.5">
      <c r="A1154" s="827"/>
      <c r="B1154" s="826" t="s">
        <v>1934</v>
      </c>
      <c r="C1154" s="825"/>
      <c r="D1154" s="824"/>
      <c r="E1154" s="823"/>
      <c r="F1154" s="822"/>
      <c r="G1154" s="821"/>
    </row>
    <row r="1155" spans="1:7">
      <c r="A1155" s="827"/>
      <c r="B1155" s="826" t="s">
        <v>1933</v>
      </c>
      <c r="C1155" s="825"/>
      <c r="D1155" s="824"/>
      <c r="E1155" s="823"/>
      <c r="F1155" s="822"/>
      <c r="G1155" s="821"/>
    </row>
    <row r="1156" spans="1:7">
      <c r="A1156" s="827"/>
      <c r="B1156" s="826" t="s">
        <v>1932</v>
      </c>
      <c r="C1156" s="825"/>
      <c r="D1156" s="824"/>
      <c r="E1156" s="823"/>
      <c r="F1156" s="822"/>
      <c r="G1156" s="821"/>
    </row>
    <row r="1157" spans="1:7">
      <c r="A1157" s="827"/>
      <c r="B1157" s="826" t="s">
        <v>1873</v>
      </c>
      <c r="C1157" s="825"/>
      <c r="D1157" s="824"/>
      <c r="E1157" s="823"/>
      <c r="F1157" s="822"/>
      <c r="G1157" s="821"/>
    </row>
    <row r="1158" spans="1:7">
      <c r="A1158" s="827"/>
      <c r="B1158" s="826"/>
      <c r="C1158" s="825"/>
      <c r="D1158" s="824"/>
      <c r="E1158" s="823"/>
      <c r="F1158" s="822"/>
      <c r="G1158" s="821"/>
    </row>
    <row r="1159" spans="1:7" ht="25.5">
      <c r="A1159" s="827">
        <f>COUNT($A$1:A1158)+1</f>
        <v>295</v>
      </c>
      <c r="B1159" s="826" t="s">
        <v>1937</v>
      </c>
      <c r="C1159" s="825"/>
      <c r="D1159" s="824" t="s">
        <v>120</v>
      </c>
      <c r="E1159" s="823">
        <v>23</v>
      </c>
      <c r="F1159" s="822"/>
      <c r="G1159" s="821">
        <f>E1159*F1159</f>
        <v>0</v>
      </c>
    </row>
    <row r="1160" spans="1:7">
      <c r="A1160" s="827"/>
      <c r="B1160" s="856" t="s">
        <v>1930</v>
      </c>
      <c r="C1160" s="825"/>
      <c r="D1160" s="824"/>
      <c r="E1160" s="823"/>
      <c r="F1160" s="822"/>
      <c r="G1160" s="821"/>
    </row>
    <row r="1161" spans="1:7">
      <c r="A1161" s="827"/>
      <c r="B1161" s="856" t="s">
        <v>1929</v>
      </c>
      <c r="C1161" s="825"/>
      <c r="D1161" s="824"/>
      <c r="E1161" s="823"/>
      <c r="F1161" s="822"/>
      <c r="G1161" s="821"/>
    </row>
    <row r="1162" spans="1:7">
      <c r="A1162" s="827"/>
      <c r="B1162" s="826" t="s">
        <v>1902</v>
      </c>
      <c r="C1162" s="825"/>
      <c r="D1162" s="824"/>
      <c r="E1162" s="823"/>
      <c r="F1162" s="822"/>
      <c r="G1162" s="821"/>
    </row>
    <row r="1163" spans="1:7">
      <c r="A1163" s="827"/>
      <c r="B1163" s="826" t="s">
        <v>1926</v>
      </c>
      <c r="C1163" s="825"/>
      <c r="D1163" s="824"/>
      <c r="E1163" s="823"/>
      <c r="F1163" s="822"/>
      <c r="G1163" s="821"/>
    </row>
    <row r="1164" spans="1:7">
      <c r="A1164" s="827"/>
      <c r="B1164" s="826"/>
      <c r="C1164" s="825"/>
      <c r="D1164" s="824"/>
      <c r="E1164" s="823"/>
      <c r="F1164" s="822"/>
      <c r="G1164" s="821"/>
    </row>
    <row r="1165" spans="1:7">
      <c r="A1165" s="827">
        <f>COUNT($A$1:A1164)+1</f>
        <v>296</v>
      </c>
      <c r="B1165" s="826" t="s">
        <v>1936</v>
      </c>
      <c r="C1165" s="825"/>
      <c r="D1165" s="824" t="s">
        <v>120</v>
      </c>
      <c r="E1165" s="823">
        <v>1</v>
      </c>
      <c r="F1165" s="822"/>
      <c r="G1165" s="821">
        <f>E1165*F1165</f>
        <v>0</v>
      </c>
    </row>
    <row r="1166" spans="1:7" ht="38.25">
      <c r="A1166" s="827"/>
      <c r="B1166" s="826" t="s">
        <v>1935</v>
      </c>
      <c r="C1166" s="825"/>
      <c r="D1166" s="824"/>
      <c r="E1166" s="823"/>
      <c r="F1166" s="822"/>
      <c r="G1166" s="821"/>
    </row>
    <row r="1167" spans="1:7" ht="76.5">
      <c r="A1167" s="827"/>
      <c r="B1167" s="826" t="s">
        <v>1934</v>
      </c>
      <c r="C1167" s="825"/>
      <c r="D1167" s="824"/>
      <c r="E1167" s="823"/>
      <c r="F1167" s="822"/>
      <c r="G1167" s="821"/>
    </row>
    <row r="1168" spans="1:7">
      <c r="A1168" s="827"/>
      <c r="B1168" s="826" t="s">
        <v>1933</v>
      </c>
      <c r="C1168" s="825"/>
      <c r="D1168" s="824"/>
      <c r="E1168" s="823"/>
      <c r="F1168" s="822"/>
      <c r="G1168" s="821"/>
    </row>
    <row r="1169" spans="1:7">
      <c r="A1169" s="827"/>
      <c r="B1169" s="826" t="s">
        <v>1932</v>
      </c>
      <c r="C1169" s="825"/>
      <c r="D1169" s="824"/>
      <c r="E1169" s="823"/>
      <c r="F1169" s="822"/>
      <c r="G1169" s="821"/>
    </row>
    <row r="1170" spans="1:7">
      <c r="A1170" s="827"/>
      <c r="B1170" s="826" t="s">
        <v>1873</v>
      </c>
      <c r="C1170" s="825"/>
      <c r="D1170" s="824"/>
      <c r="E1170" s="823"/>
      <c r="F1170" s="822"/>
      <c r="G1170" s="821"/>
    </row>
    <row r="1171" spans="1:7">
      <c r="A1171" s="827"/>
      <c r="B1171" s="826"/>
      <c r="C1171" s="825"/>
      <c r="D1171" s="824"/>
      <c r="E1171" s="823"/>
      <c r="F1171" s="822"/>
      <c r="G1171" s="821"/>
    </row>
    <row r="1172" spans="1:7" ht="38.25">
      <c r="A1172" s="827">
        <f>COUNT($A$1:A1171)+1</f>
        <v>297</v>
      </c>
      <c r="B1172" s="826" t="s">
        <v>1931</v>
      </c>
      <c r="C1172" s="825"/>
      <c r="D1172" s="824" t="s">
        <v>120</v>
      </c>
      <c r="E1172" s="823">
        <v>1</v>
      </c>
      <c r="F1172" s="822"/>
      <c r="G1172" s="821">
        <f>E1172*F1172</f>
        <v>0</v>
      </c>
    </row>
    <row r="1173" spans="1:7">
      <c r="A1173" s="827"/>
      <c r="B1173" s="856" t="s">
        <v>1930</v>
      </c>
      <c r="C1173" s="825"/>
      <c r="D1173" s="824"/>
      <c r="E1173" s="823"/>
      <c r="F1173" s="822"/>
      <c r="G1173" s="821"/>
    </row>
    <row r="1174" spans="1:7">
      <c r="A1174" s="827"/>
      <c r="B1174" s="856" t="s">
        <v>1929</v>
      </c>
      <c r="C1174" s="825"/>
      <c r="D1174" s="824"/>
      <c r="E1174" s="823"/>
      <c r="F1174" s="822"/>
      <c r="G1174" s="821"/>
    </row>
    <row r="1175" spans="1:7">
      <c r="A1175" s="827"/>
      <c r="B1175" s="826" t="s">
        <v>1902</v>
      </c>
      <c r="C1175" s="825"/>
      <c r="D1175" s="824"/>
      <c r="E1175" s="823"/>
      <c r="F1175" s="822"/>
      <c r="G1175" s="821"/>
    </row>
    <row r="1176" spans="1:7">
      <c r="A1176" s="827"/>
      <c r="B1176" s="826" t="s">
        <v>1928</v>
      </c>
      <c r="C1176" s="825"/>
      <c r="D1176" s="824"/>
      <c r="E1176" s="823"/>
      <c r="F1176" s="822"/>
      <c r="G1176" s="821"/>
    </row>
    <row r="1177" spans="1:7">
      <c r="A1177" s="827"/>
      <c r="B1177" s="826" t="s">
        <v>1927</v>
      </c>
      <c r="C1177" s="825"/>
      <c r="D1177" s="824"/>
      <c r="E1177" s="823"/>
      <c r="F1177" s="822"/>
      <c r="G1177" s="821"/>
    </row>
    <row r="1178" spans="1:7">
      <c r="A1178" s="827"/>
      <c r="B1178" s="826" t="s">
        <v>1926</v>
      </c>
      <c r="C1178" s="825"/>
      <c r="D1178" s="824"/>
      <c r="E1178" s="823"/>
      <c r="F1178" s="822"/>
      <c r="G1178" s="821"/>
    </row>
    <row r="1179" spans="1:7">
      <c r="A1179" s="827"/>
      <c r="B1179" s="826"/>
      <c r="C1179" s="825"/>
      <c r="D1179" s="824"/>
      <c r="E1179" s="823"/>
      <c r="F1179" s="822"/>
      <c r="G1179" s="821"/>
    </row>
    <row r="1180" spans="1:7">
      <c r="A1180" s="827">
        <f>COUNT($A$1:A1179)+1</f>
        <v>298</v>
      </c>
      <c r="B1180" s="826" t="s">
        <v>1925</v>
      </c>
      <c r="C1180" s="825"/>
      <c r="D1180" s="824" t="s">
        <v>120</v>
      </c>
      <c r="E1180" s="823">
        <v>33</v>
      </c>
      <c r="F1180" s="822"/>
      <c r="G1180" s="821">
        <f>E1180*F1180</f>
        <v>0</v>
      </c>
    </row>
    <row r="1181" spans="1:7" ht="25.5">
      <c r="A1181" s="827"/>
      <c r="B1181" s="826" t="s">
        <v>1916</v>
      </c>
      <c r="C1181" s="825"/>
      <c r="D1181" s="824"/>
      <c r="E1181" s="823"/>
      <c r="F1181" s="822"/>
      <c r="G1181" s="821"/>
    </row>
    <row r="1182" spans="1:7" ht="25.5">
      <c r="A1182" s="827"/>
      <c r="B1182" s="826" t="s">
        <v>1915</v>
      </c>
      <c r="C1182" s="825"/>
      <c r="D1182" s="824"/>
      <c r="E1182" s="823"/>
      <c r="F1182" s="822"/>
      <c r="G1182" s="821"/>
    </row>
    <row r="1183" spans="1:7" ht="76.5">
      <c r="A1183" s="827"/>
      <c r="B1183" s="856" t="s">
        <v>1924</v>
      </c>
      <c r="C1183" s="825"/>
      <c r="D1183" s="824"/>
      <c r="E1183" s="823"/>
      <c r="F1183" s="822"/>
      <c r="G1183" s="821"/>
    </row>
    <row r="1184" spans="1:7" ht="25.5">
      <c r="A1184" s="827"/>
      <c r="B1184" s="826" t="s">
        <v>1913</v>
      </c>
      <c r="C1184" s="825"/>
      <c r="D1184" s="824"/>
      <c r="E1184" s="823"/>
      <c r="F1184" s="822"/>
      <c r="G1184" s="821"/>
    </row>
    <row r="1185" spans="1:7">
      <c r="A1185" s="827"/>
      <c r="B1185" s="826" t="s">
        <v>1873</v>
      </c>
      <c r="C1185" s="825"/>
      <c r="D1185" s="824"/>
      <c r="E1185" s="823"/>
      <c r="F1185" s="822"/>
      <c r="G1185" s="821"/>
    </row>
    <row r="1186" spans="1:7">
      <c r="A1186" s="827"/>
      <c r="B1186" s="826" t="s">
        <v>1918</v>
      </c>
      <c r="C1186" s="825"/>
      <c r="D1186" s="824"/>
      <c r="E1186" s="823"/>
      <c r="F1186" s="822"/>
      <c r="G1186" s="821"/>
    </row>
    <row r="1187" spans="1:7">
      <c r="A1187" s="827"/>
      <c r="B1187" s="826"/>
      <c r="C1187" s="825"/>
      <c r="D1187" s="824"/>
      <c r="E1187" s="823"/>
      <c r="F1187" s="822"/>
      <c r="G1187" s="821"/>
    </row>
    <row r="1188" spans="1:7">
      <c r="A1188" s="827">
        <f>COUNT($A$1:A1187)+1</f>
        <v>299</v>
      </c>
      <c r="B1188" s="826" t="s">
        <v>1923</v>
      </c>
      <c r="C1188" s="862"/>
      <c r="D1188" s="861" t="s">
        <v>120</v>
      </c>
      <c r="E1188" s="860">
        <v>27</v>
      </c>
      <c r="F1188" s="822"/>
      <c r="G1188" s="858">
        <f>E1188*F1188</f>
        <v>0</v>
      </c>
    </row>
    <row r="1189" spans="1:7" ht="25.5">
      <c r="A1189" s="863"/>
      <c r="B1189" s="826" t="s">
        <v>1916</v>
      </c>
      <c r="C1189" s="862"/>
      <c r="D1189" s="861"/>
      <c r="E1189" s="860"/>
      <c r="F1189" s="859"/>
      <c r="G1189" s="858"/>
    </row>
    <row r="1190" spans="1:7" ht="25.5">
      <c r="A1190" s="863"/>
      <c r="B1190" s="856" t="s">
        <v>1922</v>
      </c>
      <c r="C1190" s="862"/>
      <c r="D1190" s="861"/>
      <c r="E1190" s="860"/>
      <c r="F1190" s="859"/>
      <c r="G1190" s="858"/>
    </row>
    <row r="1191" spans="1:7" ht="76.5">
      <c r="A1191" s="863"/>
      <c r="B1191" s="856" t="s">
        <v>1921</v>
      </c>
      <c r="C1191" s="862"/>
      <c r="D1191" s="861"/>
      <c r="E1191" s="860"/>
      <c r="F1191" s="859"/>
      <c r="G1191" s="858"/>
    </row>
    <row r="1192" spans="1:7" ht="25.5">
      <c r="A1192" s="863"/>
      <c r="B1192" s="826" t="s">
        <v>1913</v>
      </c>
      <c r="C1192" s="862"/>
      <c r="D1192" s="861"/>
      <c r="E1192" s="860"/>
      <c r="F1192" s="859"/>
      <c r="G1192" s="858"/>
    </row>
    <row r="1193" spans="1:7">
      <c r="A1193" s="863"/>
      <c r="B1193" s="826" t="s">
        <v>1873</v>
      </c>
      <c r="C1193" s="862"/>
      <c r="D1193" s="861"/>
      <c r="E1193" s="860"/>
      <c r="F1193" s="859"/>
      <c r="G1193" s="858"/>
    </row>
    <row r="1194" spans="1:7">
      <c r="A1194" s="863"/>
      <c r="B1194" s="826" t="s">
        <v>1918</v>
      </c>
      <c r="C1194" s="862"/>
      <c r="D1194" s="861"/>
      <c r="E1194" s="860"/>
      <c r="F1194" s="859"/>
      <c r="G1194" s="858"/>
    </row>
    <row r="1195" spans="1:7">
      <c r="A1195" s="863"/>
      <c r="B1195" s="826"/>
      <c r="C1195" s="862"/>
      <c r="D1195" s="861"/>
      <c r="E1195" s="860"/>
      <c r="F1195" s="859"/>
      <c r="G1195" s="858"/>
    </row>
    <row r="1196" spans="1:7">
      <c r="A1196" s="827">
        <f>COUNT($A$1:A1195)+1</f>
        <v>300</v>
      </c>
      <c r="B1196" s="826" t="s">
        <v>1920</v>
      </c>
      <c r="C1196" s="862"/>
      <c r="D1196" s="861" t="s">
        <v>120</v>
      </c>
      <c r="E1196" s="860">
        <v>1</v>
      </c>
      <c r="F1196" s="859"/>
      <c r="G1196" s="858">
        <f>E1196*F1196</f>
        <v>0</v>
      </c>
    </row>
    <row r="1197" spans="1:7" ht="76.5">
      <c r="A1197" s="863"/>
      <c r="B1197" s="856" t="s">
        <v>1919</v>
      </c>
      <c r="C1197" s="862"/>
      <c r="D1197" s="861"/>
      <c r="E1197" s="860"/>
      <c r="F1197" s="859"/>
      <c r="G1197" s="858"/>
    </row>
    <row r="1198" spans="1:7" ht="25.5">
      <c r="A1198" s="863"/>
      <c r="B1198" s="826" t="s">
        <v>1913</v>
      </c>
      <c r="C1198" s="862"/>
      <c r="D1198" s="861"/>
      <c r="E1198" s="860"/>
      <c r="F1198" s="859"/>
      <c r="G1198" s="858"/>
    </row>
    <row r="1199" spans="1:7">
      <c r="A1199" s="863"/>
      <c r="B1199" s="826" t="s">
        <v>1873</v>
      </c>
      <c r="C1199" s="862"/>
      <c r="D1199" s="861"/>
      <c r="E1199" s="860"/>
      <c r="F1199" s="859"/>
      <c r="G1199" s="858"/>
    </row>
    <row r="1200" spans="1:7">
      <c r="A1200" s="863"/>
      <c r="B1200" s="826" t="s">
        <v>1918</v>
      </c>
      <c r="C1200" s="862"/>
      <c r="D1200" s="861"/>
      <c r="E1200" s="860"/>
      <c r="F1200" s="859"/>
      <c r="G1200" s="858"/>
    </row>
    <row r="1201" spans="1:7">
      <c r="A1201" s="827"/>
      <c r="B1201" s="826"/>
      <c r="C1201" s="825"/>
      <c r="D1201" s="824"/>
      <c r="E1201" s="823"/>
      <c r="F1201" s="822"/>
      <c r="G1201" s="821"/>
    </row>
    <row r="1202" spans="1:7">
      <c r="A1202" s="827">
        <f>COUNT($A$1:A1201)+1</f>
        <v>301</v>
      </c>
      <c r="B1202" s="826" t="s">
        <v>1917</v>
      </c>
      <c r="C1202" s="825"/>
      <c r="D1202" s="824" t="s">
        <v>120</v>
      </c>
      <c r="E1202" s="823">
        <v>1</v>
      </c>
      <c r="F1202" s="822"/>
      <c r="G1202" s="821">
        <f>E1202*F1202</f>
        <v>0</v>
      </c>
    </row>
    <row r="1203" spans="1:7" ht="25.5">
      <c r="A1203" s="827"/>
      <c r="B1203" s="826" t="s">
        <v>1916</v>
      </c>
      <c r="C1203" s="825"/>
      <c r="D1203" s="824"/>
      <c r="E1203" s="823"/>
      <c r="F1203" s="822"/>
      <c r="G1203" s="821"/>
    </row>
    <row r="1204" spans="1:7" ht="25.5">
      <c r="A1204" s="827"/>
      <c r="B1204" s="826" t="s">
        <v>1915</v>
      </c>
      <c r="C1204" s="825"/>
      <c r="D1204" s="824"/>
      <c r="E1204" s="823"/>
      <c r="F1204" s="822"/>
      <c r="G1204" s="821"/>
    </row>
    <row r="1205" spans="1:7" ht="63.75">
      <c r="A1205" s="827"/>
      <c r="B1205" s="856" t="s">
        <v>1914</v>
      </c>
      <c r="C1205" s="825"/>
      <c r="D1205" s="824"/>
      <c r="E1205" s="823"/>
      <c r="F1205" s="822"/>
      <c r="G1205" s="821"/>
    </row>
    <row r="1206" spans="1:7" ht="25.5">
      <c r="A1206" s="827"/>
      <c r="B1206" s="826" t="s">
        <v>1913</v>
      </c>
      <c r="C1206" s="825"/>
      <c r="D1206" s="824"/>
      <c r="E1206" s="823"/>
      <c r="F1206" s="822"/>
      <c r="G1206" s="821"/>
    </row>
    <row r="1207" spans="1:7">
      <c r="A1207" s="827"/>
      <c r="B1207" s="826" t="s">
        <v>1873</v>
      </c>
      <c r="C1207" s="825"/>
      <c r="D1207" s="824"/>
      <c r="E1207" s="823"/>
      <c r="F1207" s="822"/>
      <c r="G1207" s="821"/>
    </row>
    <row r="1208" spans="1:7">
      <c r="A1208" s="827"/>
      <c r="B1208" s="826" t="s">
        <v>1912</v>
      </c>
      <c r="C1208" s="825"/>
      <c r="D1208" s="824"/>
      <c r="E1208" s="823"/>
      <c r="F1208" s="822"/>
      <c r="G1208" s="821"/>
    </row>
    <row r="1209" spans="1:7">
      <c r="A1209" s="827"/>
      <c r="B1209" s="826"/>
      <c r="C1209" s="825"/>
      <c r="D1209" s="824"/>
      <c r="E1209" s="823"/>
      <c r="F1209" s="822"/>
      <c r="G1209" s="821"/>
    </row>
    <row r="1210" spans="1:7" ht="25.5">
      <c r="A1210" s="827">
        <f>COUNT($A$1:A1209)+1</f>
        <v>302</v>
      </c>
      <c r="B1210" s="826" t="s">
        <v>1911</v>
      </c>
      <c r="C1210" s="825"/>
      <c r="D1210" s="824" t="s">
        <v>120</v>
      </c>
      <c r="E1210" s="823">
        <v>51</v>
      </c>
      <c r="F1210" s="822"/>
      <c r="G1210" s="821">
        <f>E1210*F1210</f>
        <v>0</v>
      </c>
    </row>
    <row r="1211" spans="1:7" ht="38.25">
      <c r="A1211" s="827"/>
      <c r="B1211" s="856" t="s">
        <v>1910</v>
      </c>
      <c r="C1211" s="825"/>
      <c r="D1211" s="824"/>
      <c r="E1211" s="823"/>
      <c r="F1211" s="822"/>
      <c r="G1211" s="821"/>
    </row>
    <row r="1212" spans="1:7" ht="14.25" customHeight="1">
      <c r="A1212" s="827"/>
      <c r="B1212" s="856" t="s">
        <v>1903</v>
      </c>
      <c r="C1212" s="825"/>
      <c r="D1212" s="824"/>
      <c r="E1212" s="823"/>
      <c r="F1212" s="822"/>
      <c r="G1212" s="821"/>
    </row>
    <row r="1213" spans="1:7">
      <c r="A1213" s="827"/>
      <c r="B1213" s="856" t="s">
        <v>1909</v>
      </c>
      <c r="C1213" s="825"/>
      <c r="D1213" s="824"/>
      <c r="E1213" s="823"/>
      <c r="F1213" s="822"/>
      <c r="G1213" s="821"/>
    </row>
    <row r="1214" spans="1:7">
      <c r="A1214" s="827"/>
      <c r="B1214" s="856" t="s">
        <v>1908</v>
      </c>
      <c r="C1214" s="825"/>
      <c r="D1214" s="824"/>
      <c r="E1214" s="823"/>
      <c r="F1214" s="822"/>
      <c r="G1214" s="821"/>
    </row>
    <row r="1215" spans="1:7">
      <c r="A1215" s="827"/>
      <c r="B1215" s="856" t="s">
        <v>1907</v>
      </c>
      <c r="C1215" s="825"/>
      <c r="D1215" s="824"/>
      <c r="E1215" s="823"/>
      <c r="F1215" s="822"/>
      <c r="G1215" s="821"/>
    </row>
    <row r="1216" spans="1:7">
      <c r="A1216" s="827"/>
      <c r="B1216" s="826" t="s">
        <v>1873</v>
      </c>
      <c r="C1216" s="825"/>
      <c r="D1216" s="824"/>
      <c r="E1216" s="823"/>
      <c r="F1216" s="822"/>
      <c r="G1216" s="821"/>
    </row>
    <row r="1217" spans="1:7">
      <c r="A1217" s="827"/>
      <c r="B1217" s="826"/>
      <c r="C1217" s="825"/>
      <c r="D1217" s="824"/>
      <c r="E1217" s="823"/>
      <c r="F1217" s="822"/>
      <c r="G1217" s="821"/>
    </row>
    <row r="1218" spans="1:7">
      <c r="A1218" s="827">
        <f>COUNT($A$1:A1217)+1</f>
        <v>303</v>
      </c>
      <c r="B1218" s="855" t="s">
        <v>1906</v>
      </c>
      <c r="C1218" s="825"/>
      <c r="D1218" s="824" t="s">
        <v>120</v>
      </c>
      <c r="E1218" s="823">
        <v>18</v>
      </c>
      <c r="F1218" s="822"/>
      <c r="G1218" s="821">
        <f>E1218*F1218</f>
        <v>0</v>
      </c>
    </row>
    <row r="1219" spans="1:7" ht="51">
      <c r="A1219" s="827"/>
      <c r="B1219" s="857" t="s">
        <v>1905</v>
      </c>
      <c r="C1219" s="825"/>
      <c r="D1219" s="824"/>
      <c r="E1219" s="823"/>
      <c r="F1219" s="822"/>
      <c r="G1219" s="821"/>
    </row>
    <row r="1220" spans="1:7">
      <c r="A1220" s="827"/>
      <c r="B1220" s="857" t="s">
        <v>1904</v>
      </c>
      <c r="C1220" s="825"/>
      <c r="D1220" s="824"/>
      <c r="E1220" s="823"/>
      <c r="F1220" s="822"/>
      <c r="G1220" s="821"/>
    </row>
    <row r="1221" spans="1:7">
      <c r="A1221" s="827"/>
      <c r="B1221" s="856" t="s">
        <v>1903</v>
      </c>
      <c r="C1221" s="825"/>
      <c r="D1221" s="824"/>
      <c r="E1221" s="823"/>
      <c r="F1221" s="822"/>
      <c r="G1221" s="821"/>
    </row>
    <row r="1222" spans="1:7">
      <c r="A1222" s="827"/>
      <c r="B1222" s="826" t="s">
        <v>1902</v>
      </c>
      <c r="C1222" s="825"/>
      <c r="D1222" s="824"/>
      <c r="E1222" s="823"/>
      <c r="F1222" s="822"/>
      <c r="G1222" s="821"/>
    </row>
    <row r="1223" spans="1:7">
      <c r="A1223" s="827"/>
      <c r="B1223" s="855" t="s">
        <v>1873</v>
      </c>
      <c r="C1223" s="825"/>
      <c r="D1223" s="824"/>
      <c r="E1223" s="823"/>
      <c r="F1223" s="822"/>
      <c r="G1223" s="821"/>
    </row>
    <row r="1224" spans="1:7">
      <c r="A1224" s="827"/>
      <c r="B1224" s="855"/>
      <c r="C1224" s="825"/>
      <c r="D1224" s="824"/>
      <c r="E1224" s="823"/>
      <c r="F1224" s="822"/>
      <c r="G1224" s="821"/>
    </row>
    <row r="1225" spans="1:7">
      <c r="A1225" s="827">
        <f>COUNT($A$1:A1224)+1</f>
        <v>304</v>
      </c>
      <c r="B1225" s="853" t="s">
        <v>1901</v>
      </c>
      <c r="C1225" s="825"/>
      <c r="D1225" s="824" t="s">
        <v>145</v>
      </c>
      <c r="E1225" s="823">
        <v>3</v>
      </c>
      <c r="F1225" s="822"/>
      <c r="G1225" s="821">
        <f>E1225*F1225</f>
        <v>0</v>
      </c>
    </row>
    <row r="1226" spans="1:7">
      <c r="A1226" s="827"/>
      <c r="B1226" s="852" t="s">
        <v>1900</v>
      </c>
      <c r="C1226" s="825"/>
      <c r="D1226" s="824"/>
      <c r="E1226" s="823"/>
      <c r="F1226" s="822"/>
      <c r="G1226" s="821"/>
    </row>
    <row r="1227" spans="1:7" ht="38.25">
      <c r="A1227" s="827"/>
      <c r="B1227" s="852" t="s">
        <v>1891</v>
      </c>
      <c r="C1227" s="825"/>
      <c r="D1227" s="824"/>
      <c r="E1227" s="823"/>
      <c r="F1227" s="822"/>
      <c r="G1227" s="821"/>
    </row>
    <row r="1228" spans="1:7" ht="25.5">
      <c r="A1228" s="827"/>
      <c r="B1228" s="852" t="s">
        <v>1899</v>
      </c>
      <c r="C1228" s="825"/>
      <c r="D1228" s="824"/>
      <c r="E1228" s="823"/>
      <c r="F1228" s="822"/>
      <c r="G1228" s="821"/>
    </row>
    <row r="1229" spans="1:7">
      <c r="A1229" s="827"/>
      <c r="B1229" s="852" t="s">
        <v>1898</v>
      </c>
      <c r="C1229" s="825"/>
      <c r="D1229" s="824"/>
      <c r="E1229" s="823"/>
      <c r="F1229" s="822"/>
      <c r="G1229" s="821"/>
    </row>
    <row r="1230" spans="1:7">
      <c r="A1230" s="827"/>
      <c r="B1230" s="852" t="s">
        <v>1887</v>
      </c>
      <c r="C1230" s="825"/>
      <c r="D1230" s="824"/>
      <c r="E1230" s="823"/>
      <c r="F1230" s="822"/>
      <c r="G1230" s="821"/>
    </row>
    <row r="1231" spans="1:7">
      <c r="A1231" s="827"/>
      <c r="B1231" s="852" t="s">
        <v>1897</v>
      </c>
      <c r="C1231" s="825"/>
      <c r="D1231" s="824"/>
      <c r="E1231" s="823"/>
      <c r="F1231" s="822"/>
      <c r="G1231" s="821"/>
    </row>
    <row r="1232" spans="1:7">
      <c r="A1232" s="827"/>
      <c r="B1232" s="852" t="s">
        <v>1896</v>
      </c>
      <c r="C1232" s="825"/>
      <c r="D1232" s="824"/>
      <c r="E1232" s="823"/>
      <c r="F1232" s="822"/>
      <c r="G1232" s="821"/>
    </row>
    <row r="1233" spans="1:7">
      <c r="A1233" s="827"/>
      <c r="B1233" s="852" t="s">
        <v>1895</v>
      </c>
      <c r="C1233" s="825"/>
      <c r="D1233" s="824"/>
      <c r="E1233" s="823"/>
      <c r="F1233" s="822"/>
      <c r="G1233" s="821"/>
    </row>
    <row r="1234" spans="1:7" ht="38.25">
      <c r="A1234" s="827"/>
      <c r="B1234" s="852" t="s">
        <v>1894</v>
      </c>
      <c r="C1234" s="825"/>
      <c r="D1234" s="824"/>
      <c r="E1234" s="823"/>
      <c r="F1234" s="822"/>
      <c r="G1234" s="821"/>
    </row>
    <row r="1235" spans="1:7">
      <c r="A1235" s="827"/>
      <c r="B1235" s="854"/>
      <c r="C1235" s="825"/>
      <c r="D1235" s="824"/>
      <c r="E1235" s="823"/>
      <c r="F1235" s="822"/>
      <c r="G1235" s="821"/>
    </row>
    <row r="1236" spans="1:7">
      <c r="A1236" s="827">
        <f>COUNT($A$1:A1235)+1</f>
        <v>305</v>
      </c>
      <c r="B1236" s="853" t="s">
        <v>1893</v>
      </c>
      <c r="C1236" s="825"/>
      <c r="D1236" s="824" t="s">
        <v>145</v>
      </c>
      <c r="E1236" s="823">
        <v>3</v>
      </c>
      <c r="F1236" s="822"/>
      <c r="G1236" s="821">
        <f>E1236*F1236</f>
        <v>0</v>
      </c>
    </row>
    <row r="1237" spans="1:7">
      <c r="A1237" s="827"/>
      <c r="B1237" s="852" t="s">
        <v>1892</v>
      </c>
      <c r="C1237" s="825"/>
      <c r="D1237" s="824"/>
      <c r="E1237" s="823"/>
      <c r="F1237" s="822"/>
      <c r="G1237" s="821"/>
    </row>
    <row r="1238" spans="1:7" ht="38.25">
      <c r="A1238" s="827"/>
      <c r="B1238" s="852" t="s">
        <v>1891</v>
      </c>
      <c r="C1238" s="825"/>
      <c r="D1238" s="824"/>
      <c r="E1238" s="823"/>
      <c r="F1238" s="822"/>
      <c r="G1238" s="821"/>
    </row>
    <row r="1239" spans="1:7">
      <c r="A1239" s="827"/>
      <c r="B1239" s="852" t="s">
        <v>1890</v>
      </c>
      <c r="C1239" s="825"/>
      <c r="D1239" s="824"/>
      <c r="E1239" s="823"/>
      <c r="F1239" s="822"/>
      <c r="G1239" s="821"/>
    </row>
    <row r="1240" spans="1:7" ht="25.5">
      <c r="A1240" s="827"/>
      <c r="B1240" s="852" t="s">
        <v>1889</v>
      </c>
      <c r="C1240" s="825"/>
      <c r="D1240" s="824"/>
      <c r="E1240" s="823"/>
      <c r="F1240" s="822"/>
      <c r="G1240" s="821"/>
    </row>
    <row r="1241" spans="1:7">
      <c r="A1241" s="827"/>
      <c r="B1241" s="852" t="s">
        <v>1888</v>
      </c>
      <c r="C1241" s="825"/>
      <c r="D1241" s="824"/>
      <c r="E1241" s="823"/>
      <c r="F1241" s="822"/>
      <c r="G1241" s="821"/>
    </row>
    <row r="1242" spans="1:7">
      <c r="A1242" s="827"/>
      <c r="B1242" s="852" t="s">
        <v>1887</v>
      </c>
      <c r="C1242" s="825"/>
      <c r="D1242" s="824"/>
      <c r="E1242" s="823"/>
      <c r="F1242" s="822"/>
      <c r="G1242" s="821"/>
    </row>
    <row r="1243" spans="1:7" ht="25.5">
      <c r="A1243" s="827"/>
      <c r="B1243" s="852" t="s">
        <v>1886</v>
      </c>
      <c r="C1243" s="825"/>
      <c r="D1243" s="824"/>
      <c r="E1243" s="823"/>
      <c r="F1243" s="822"/>
      <c r="G1243" s="821"/>
    </row>
    <row r="1244" spans="1:7" ht="25.5">
      <c r="A1244" s="827"/>
      <c r="B1244" s="852" t="s">
        <v>1885</v>
      </c>
      <c r="C1244" s="825"/>
      <c r="D1244" s="824"/>
      <c r="E1244" s="823"/>
      <c r="F1244" s="822"/>
      <c r="G1244" s="821"/>
    </row>
    <row r="1245" spans="1:7">
      <c r="A1245" s="827"/>
      <c r="B1245" s="852" t="s">
        <v>1884</v>
      </c>
      <c r="C1245" s="825"/>
      <c r="D1245" s="824"/>
      <c r="E1245" s="823"/>
      <c r="F1245" s="822"/>
      <c r="G1245" s="821"/>
    </row>
    <row r="1246" spans="1:7">
      <c r="A1246" s="827"/>
      <c r="B1246" s="852" t="s">
        <v>1883</v>
      </c>
      <c r="C1246" s="825"/>
      <c r="D1246" s="824"/>
      <c r="E1246" s="823"/>
      <c r="F1246" s="822"/>
      <c r="G1246" s="821"/>
    </row>
    <row r="1247" spans="1:7">
      <c r="A1247" s="827"/>
      <c r="B1247" s="852" t="s">
        <v>1882</v>
      </c>
      <c r="C1247" s="825"/>
      <c r="D1247" s="824"/>
      <c r="E1247" s="823"/>
      <c r="F1247" s="822"/>
      <c r="G1247" s="821"/>
    </row>
    <row r="1248" spans="1:7">
      <c r="A1248" s="827"/>
      <c r="B1248" s="826"/>
      <c r="C1248" s="825"/>
      <c r="D1248" s="824"/>
      <c r="E1248" s="823"/>
      <c r="F1248" s="822"/>
      <c r="G1248" s="821"/>
    </row>
    <row r="1249" spans="1:11" ht="63.75">
      <c r="A1249" s="827">
        <f>COUNT($A$1:A1248)+1</f>
        <v>306</v>
      </c>
      <c r="B1249" s="826" t="s">
        <v>1881</v>
      </c>
      <c r="C1249" s="825"/>
      <c r="D1249" s="824" t="s">
        <v>120</v>
      </c>
      <c r="E1249" s="823">
        <v>1</v>
      </c>
      <c r="F1249" s="822"/>
      <c r="G1249" s="821">
        <f>E1249*F1249</f>
        <v>0</v>
      </c>
    </row>
    <row r="1250" spans="1:11" ht="76.5">
      <c r="A1250" s="827"/>
      <c r="B1250" s="851" t="s">
        <v>1880</v>
      </c>
      <c r="C1250" s="825"/>
      <c r="D1250" s="824"/>
      <c r="E1250" s="823"/>
      <c r="F1250" s="822"/>
      <c r="G1250" s="821"/>
    </row>
    <row r="1251" spans="1:11" ht="76.5">
      <c r="A1251" s="827"/>
      <c r="B1251" s="851" t="s">
        <v>1879</v>
      </c>
      <c r="C1251" s="825"/>
      <c r="D1251" s="824"/>
      <c r="E1251" s="823"/>
      <c r="F1251" s="822"/>
      <c r="G1251" s="821"/>
    </row>
    <row r="1252" spans="1:11" ht="26.25" customHeight="1">
      <c r="A1252" s="827"/>
      <c r="B1252" s="851" t="s">
        <v>1878</v>
      </c>
      <c r="C1252" s="825"/>
      <c r="D1252" s="824"/>
      <c r="E1252" s="823"/>
      <c r="F1252" s="822"/>
      <c r="G1252" s="821"/>
    </row>
    <row r="1253" spans="1:11">
      <c r="A1253" s="827"/>
      <c r="B1253" s="826" t="s">
        <v>1873</v>
      </c>
      <c r="C1253" s="825"/>
      <c r="D1253" s="824"/>
      <c r="E1253" s="823"/>
      <c r="F1253" s="822"/>
      <c r="G1253" s="821"/>
    </row>
    <row r="1254" spans="1:11">
      <c r="A1254" s="827"/>
      <c r="B1254" s="826"/>
      <c r="C1254" s="825"/>
      <c r="D1254" s="824"/>
      <c r="E1254" s="823"/>
      <c r="F1254" s="822"/>
      <c r="G1254" s="821"/>
    </row>
    <row r="1255" spans="1:11">
      <c r="A1255" s="827">
        <f>COUNT($A$1:A1254)+1</f>
        <v>307</v>
      </c>
      <c r="B1255" s="850" t="s">
        <v>1877</v>
      </c>
      <c r="C1255" s="825"/>
      <c r="D1255" s="824" t="s">
        <v>120</v>
      </c>
      <c r="E1255" s="823">
        <v>1</v>
      </c>
      <c r="F1255" s="822"/>
      <c r="G1255" s="821">
        <f>E1255*F1255</f>
        <v>0</v>
      </c>
    </row>
    <row r="1256" spans="1:11" ht="25.5">
      <c r="A1256" s="827"/>
      <c r="B1256" s="847" t="s">
        <v>1876</v>
      </c>
      <c r="C1256" s="825"/>
      <c r="D1256" s="824"/>
      <c r="E1256" s="823"/>
      <c r="F1256" s="822"/>
      <c r="G1256" s="821"/>
    </row>
    <row r="1257" spans="1:11" ht="25.5">
      <c r="A1257" s="827"/>
      <c r="B1257" s="849" t="s">
        <v>1875</v>
      </c>
      <c r="C1257" s="825"/>
      <c r="D1257" s="824"/>
      <c r="E1257" s="823"/>
      <c r="F1257" s="822"/>
      <c r="G1257" s="821"/>
    </row>
    <row r="1258" spans="1:11">
      <c r="A1258" s="827"/>
      <c r="B1258" s="848" t="s">
        <v>1874</v>
      </c>
      <c r="C1258" s="825"/>
      <c r="D1258" s="824"/>
      <c r="E1258" s="823"/>
      <c r="F1258" s="822"/>
      <c r="G1258" s="821"/>
    </row>
    <row r="1259" spans="1:11">
      <c r="A1259" s="827"/>
      <c r="B1259" s="847" t="s">
        <v>1873</v>
      </c>
      <c r="C1259" s="825"/>
      <c r="D1259" s="824"/>
      <c r="E1259" s="823"/>
      <c r="F1259" s="822"/>
      <c r="G1259" s="821"/>
    </row>
    <row r="1260" spans="1:11">
      <c r="A1260" s="827"/>
      <c r="B1260" s="826"/>
      <c r="C1260" s="825"/>
      <c r="D1260" s="824"/>
      <c r="E1260" s="823"/>
      <c r="F1260" s="822"/>
      <c r="G1260" s="821"/>
    </row>
    <row r="1261" spans="1:11">
      <c r="A1261" s="827"/>
      <c r="B1261" s="826"/>
      <c r="C1261" s="825"/>
      <c r="D1261" s="824"/>
      <c r="E1261" s="823"/>
      <c r="F1261" s="822"/>
      <c r="G1261" s="821"/>
    </row>
    <row r="1262" spans="1:11">
      <c r="A1262" s="827"/>
      <c r="B1262" s="826"/>
      <c r="C1262" s="825"/>
      <c r="D1262" s="824"/>
      <c r="E1262" s="823"/>
      <c r="F1262" s="822"/>
      <c r="G1262" s="821"/>
      <c r="I1262" s="813" t="e">
        <f>SUM(#REF!)</f>
        <v>#REF!</v>
      </c>
      <c r="K1262" s="813" t="e">
        <f>SUM(#REF!)</f>
        <v>#REF!</v>
      </c>
    </row>
    <row r="1263" spans="1:11">
      <c r="A1263" s="820"/>
      <c r="B1263" s="819" t="s">
        <v>1872</v>
      </c>
      <c r="C1263" s="819"/>
      <c r="D1263" s="819"/>
      <c r="E1263" s="819"/>
      <c r="F1263" s="818"/>
      <c r="G1263" s="817">
        <f>SUM(G927:G1262)</f>
        <v>0</v>
      </c>
    </row>
    <row r="1264" spans="1:11">
      <c r="A1264" s="846"/>
      <c r="B1264" s="846"/>
      <c r="C1264" s="846"/>
      <c r="D1264" s="846"/>
      <c r="E1264" s="846"/>
      <c r="F1264" s="845"/>
      <c r="G1264" s="845"/>
    </row>
    <row r="1265" spans="1:7" ht="13.5" thickBot="1">
      <c r="B1265" s="844"/>
      <c r="C1265" s="844"/>
    </row>
    <row r="1266" spans="1:7" ht="15.75" thickBot="1">
      <c r="A1266" s="843" t="s">
        <v>1871</v>
      </c>
      <c r="B1266" s="842" t="s">
        <v>1870</v>
      </c>
      <c r="C1266" s="842"/>
      <c r="D1266" s="842"/>
      <c r="E1266" s="842"/>
      <c r="F1266" s="841"/>
      <c r="G1266" s="840"/>
    </row>
    <row r="1267" spans="1:7">
      <c r="A1267" s="827"/>
      <c r="B1267" s="826"/>
      <c r="C1267" s="825"/>
      <c r="D1267" s="824"/>
      <c r="E1267" s="823"/>
      <c r="F1267" s="822"/>
      <c r="G1267" s="821"/>
    </row>
    <row r="1268" spans="1:7" ht="38.25">
      <c r="A1268" s="827">
        <f>COUNT($A$1:A1265)+1</f>
        <v>308</v>
      </c>
      <c r="B1268" s="834" t="s">
        <v>1869</v>
      </c>
      <c r="C1268" s="832"/>
      <c r="D1268" s="831" t="s">
        <v>120</v>
      </c>
      <c r="E1268" s="838">
        <v>1</v>
      </c>
      <c r="F1268" s="829"/>
      <c r="G1268" s="828">
        <f>F1268*E1268</f>
        <v>0</v>
      </c>
    </row>
    <row r="1269" spans="1:7">
      <c r="A1269" s="827"/>
      <c r="B1269" s="834"/>
      <c r="C1269" s="832"/>
      <c r="D1269" s="831"/>
      <c r="E1269" s="838"/>
      <c r="F1269" s="829"/>
      <c r="G1269" s="828"/>
    </row>
    <row r="1270" spans="1:7" ht="38.25">
      <c r="A1270" s="827">
        <f>COUNT($A$1:A1269)+1</f>
        <v>309</v>
      </c>
      <c r="B1270" s="834" t="s">
        <v>1868</v>
      </c>
      <c r="C1270" s="832"/>
      <c r="D1270" s="831" t="s">
        <v>120</v>
      </c>
      <c r="E1270" s="838">
        <v>1</v>
      </c>
      <c r="F1270" s="829"/>
      <c r="G1270" s="828">
        <f>F1270*E1270</f>
        <v>0</v>
      </c>
    </row>
    <row r="1271" spans="1:7">
      <c r="A1271" s="827"/>
      <c r="B1271" s="834"/>
      <c r="C1271" s="832"/>
      <c r="D1271" s="831"/>
      <c r="E1271" s="838"/>
      <c r="F1271" s="829"/>
      <c r="G1271" s="828"/>
    </row>
    <row r="1272" spans="1:7" ht="38.25">
      <c r="A1272" s="827">
        <f>COUNT($A$1:A1269)+1</f>
        <v>309</v>
      </c>
      <c r="B1272" s="834" t="s">
        <v>1867</v>
      </c>
      <c r="C1272" s="832"/>
      <c r="D1272" s="831" t="s">
        <v>120</v>
      </c>
      <c r="E1272" s="838">
        <v>1</v>
      </c>
      <c r="F1272" s="829"/>
      <c r="G1272" s="828">
        <f>F1272*E1272</f>
        <v>0</v>
      </c>
    </row>
    <row r="1273" spans="1:7">
      <c r="A1273" s="827"/>
      <c r="B1273" s="834"/>
      <c r="C1273" s="832"/>
      <c r="D1273" s="831"/>
      <c r="E1273" s="838"/>
      <c r="F1273" s="829"/>
      <c r="G1273" s="828"/>
    </row>
    <row r="1274" spans="1:7" ht="25.5">
      <c r="A1274" s="827">
        <f>COUNT($A$1:A1271)+1</f>
        <v>310</v>
      </c>
      <c r="B1274" s="839" t="s">
        <v>1866</v>
      </c>
      <c r="C1274" s="832"/>
      <c r="D1274" s="831" t="s">
        <v>120</v>
      </c>
      <c r="E1274" s="838">
        <v>1</v>
      </c>
      <c r="F1274" s="829"/>
      <c r="G1274" s="828">
        <f>F1274*E1274</f>
        <v>0</v>
      </c>
    </row>
    <row r="1275" spans="1:7">
      <c r="A1275" s="827"/>
      <c r="B1275" s="826"/>
      <c r="C1275" s="825"/>
      <c r="D1275" s="824"/>
      <c r="E1275" s="823"/>
      <c r="F1275" s="822"/>
      <c r="G1275" s="821"/>
    </row>
    <row r="1276" spans="1:7" ht="76.5">
      <c r="A1276" s="827">
        <f>COUNT($A$1:A1275)+1</f>
        <v>312</v>
      </c>
      <c r="B1276" s="834" t="s">
        <v>1865</v>
      </c>
      <c r="C1276" s="832"/>
      <c r="D1276" s="831" t="s">
        <v>1859</v>
      </c>
      <c r="E1276" s="838">
        <v>1</v>
      </c>
      <c r="F1276" s="829"/>
      <c r="G1276" s="828">
        <f>F1276*E1276</f>
        <v>0</v>
      </c>
    </row>
    <row r="1277" spans="1:7" ht="38.25">
      <c r="A1277" s="835"/>
      <c r="B1277" s="834" t="s">
        <v>1864</v>
      </c>
      <c r="C1277" s="832"/>
      <c r="D1277" s="831"/>
      <c r="E1277" s="830"/>
      <c r="F1277" s="829"/>
      <c r="G1277" s="828"/>
    </row>
    <row r="1278" spans="1:7" ht="25.5">
      <c r="A1278" s="835"/>
      <c r="B1278" s="834" t="s">
        <v>1863</v>
      </c>
      <c r="C1278" s="832"/>
      <c r="D1278" s="831"/>
      <c r="E1278" s="830"/>
      <c r="F1278" s="829"/>
      <c r="G1278" s="828"/>
    </row>
    <row r="1279" spans="1:7">
      <c r="A1279" s="835"/>
      <c r="B1279" s="834"/>
      <c r="C1279" s="832"/>
      <c r="D1279" s="831"/>
      <c r="E1279" s="830"/>
      <c r="F1279" s="829"/>
      <c r="G1279" s="828"/>
    </row>
    <row r="1280" spans="1:7" ht="25.5">
      <c r="A1280" s="827">
        <f>COUNT($A$1:A1279)+1</f>
        <v>313</v>
      </c>
      <c r="B1280" s="837" t="s">
        <v>1862</v>
      </c>
      <c r="C1280" s="832"/>
      <c r="D1280" s="831" t="s">
        <v>1859</v>
      </c>
      <c r="E1280" s="830">
        <v>1</v>
      </c>
      <c r="F1280" s="829"/>
      <c r="G1280" s="828">
        <f>F1280*E1280</f>
        <v>0</v>
      </c>
    </row>
    <row r="1281" spans="1:7">
      <c r="A1281" s="827"/>
      <c r="B1281" s="834"/>
      <c r="C1281" s="832"/>
      <c r="D1281" s="831"/>
      <c r="E1281" s="830"/>
      <c r="F1281" s="829"/>
      <c r="G1281" s="828"/>
    </row>
    <row r="1282" spans="1:7" ht="51">
      <c r="A1282" s="827">
        <f>COUNT($A$1:A1281)+1</f>
        <v>314</v>
      </c>
      <c r="B1282" s="837" t="s">
        <v>1861</v>
      </c>
      <c r="C1282" s="832"/>
      <c r="D1282" s="831" t="s">
        <v>1859</v>
      </c>
      <c r="E1282" s="830">
        <v>1</v>
      </c>
      <c r="F1282" s="829"/>
      <c r="G1282" s="828">
        <f>F1282*E1282</f>
        <v>0</v>
      </c>
    </row>
    <row r="1283" spans="1:7">
      <c r="A1283" s="827"/>
      <c r="B1283" s="834"/>
      <c r="C1283" s="832"/>
      <c r="D1283" s="831"/>
      <c r="E1283" s="830"/>
      <c r="F1283" s="829"/>
      <c r="G1283" s="828"/>
    </row>
    <row r="1284" spans="1:7" ht="38.25">
      <c r="A1284" s="827">
        <f>COUNT($A$1:A1283)+1</f>
        <v>315</v>
      </c>
      <c r="B1284" s="836" t="s">
        <v>1860</v>
      </c>
      <c r="C1284" s="832"/>
      <c r="D1284" s="831" t="s">
        <v>1859</v>
      </c>
      <c r="E1284" s="830">
        <v>1</v>
      </c>
      <c r="F1284" s="829"/>
      <c r="G1284" s="828">
        <f>F1284*E1284</f>
        <v>0</v>
      </c>
    </row>
    <row r="1285" spans="1:7">
      <c r="A1285" s="835"/>
      <c r="B1285" s="834"/>
      <c r="C1285" s="832"/>
      <c r="D1285" s="831"/>
      <c r="E1285" s="830"/>
      <c r="F1285" s="829"/>
      <c r="G1285" s="828"/>
    </row>
    <row r="1286" spans="1:7" ht="25.5">
      <c r="A1286" s="827">
        <f>COUNT($A$1:A1285)+1</f>
        <v>316</v>
      </c>
      <c r="B1286" s="833" t="s">
        <v>1858</v>
      </c>
      <c r="C1286" s="832"/>
      <c r="D1286" s="831" t="s">
        <v>120</v>
      </c>
      <c r="E1286" s="830">
        <v>1</v>
      </c>
      <c r="F1286" s="829"/>
      <c r="G1286" s="828">
        <f>F1286*E1286</f>
        <v>0</v>
      </c>
    </row>
    <row r="1287" spans="1:7">
      <c r="A1287" s="835"/>
      <c r="B1287" s="834"/>
      <c r="C1287" s="832"/>
      <c r="D1287" s="831"/>
      <c r="E1287" s="830"/>
      <c r="F1287" s="829"/>
      <c r="G1287" s="828"/>
    </row>
    <row r="1288" spans="1:7">
      <c r="A1288" s="827">
        <f>COUNT($A$1:A1287)+1</f>
        <v>317</v>
      </c>
      <c r="B1288" s="832" t="s">
        <v>1857</v>
      </c>
      <c r="C1288" s="832"/>
      <c r="D1288" s="831" t="s">
        <v>120</v>
      </c>
      <c r="E1288" s="830">
        <v>1</v>
      </c>
      <c r="F1288" s="829"/>
      <c r="G1288" s="828">
        <f>F1288*E1288</f>
        <v>0</v>
      </c>
    </row>
    <row r="1289" spans="1:7">
      <c r="A1289" s="835"/>
      <c r="B1289" s="834"/>
      <c r="C1289" s="832"/>
      <c r="D1289" s="831"/>
      <c r="E1289" s="830"/>
      <c r="F1289" s="829"/>
      <c r="G1289" s="828"/>
    </row>
    <row r="1290" spans="1:7" ht="38.25">
      <c r="A1290" s="827">
        <f>COUNT($A$1:A1289)+1</f>
        <v>318</v>
      </c>
      <c r="B1290" s="833" t="s">
        <v>1856</v>
      </c>
      <c r="C1290" s="832"/>
      <c r="D1290" s="831" t="s">
        <v>120</v>
      </c>
      <c r="E1290" s="830">
        <v>1</v>
      </c>
      <c r="F1290" s="829"/>
      <c r="G1290" s="828">
        <f>F1290*E1290</f>
        <v>0</v>
      </c>
    </row>
    <row r="1291" spans="1:7">
      <c r="A1291" s="827"/>
      <c r="B1291" s="826"/>
      <c r="C1291" s="825"/>
      <c r="D1291" s="824"/>
      <c r="E1291" s="823"/>
      <c r="F1291" s="822"/>
      <c r="G1291" s="821"/>
    </row>
    <row r="1292" spans="1:7">
      <c r="A1292" s="820"/>
      <c r="B1292" s="819" t="s">
        <v>1855</v>
      </c>
      <c r="C1292" s="819"/>
      <c r="D1292" s="819"/>
      <c r="E1292" s="819"/>
      <c r="F1292" s="818"/>
      <c r="G1292" s="817">
        <f>SUM(G1267:G1291)</f>
        <v>0</v>
      </c>
    </row>
  </sheetData>
  <sheetProtection formatCells="0" formatColumns="0" formatRows="0"/>
  <pageMargins left="0.98425196850393704" right="0.59055118110236227" top="0.62992125984251968" bottom="0.78740157480314965" header="0.39370078740157483" footer="0.39370078740157483"/>
  <pageSetup paperSize="9" fitToHeight="0" orientation="portrait" useFirstPageNumber="1" r:id="rId1"/>
  <headerFooter alignWithMargins="0">
    <oddFooter xml:space="preserve">&amp;C_______________________________________________________________________________________
&amp;R&amp;"NewsGoth Cn BT,Regular"&amp;9
&amp;P/&amp;N
</oddFooter>
  </headerFooter>
  <rowBreaks count="4" manualBreakCount="4">
    <brk id="16" max="16383" man="1"/>
    <brk id="432" max="16383" man="1"/>
    <brk id="920" max="16383" man="1"/>
    <brk id="1263"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7</vt:i4>
      </vt:variant>
      <vt:variant>
        <vt:lpstr>Imenovani obsegi</vt:lpstr>
      </vt:variant>
      <vt:variant>
        <vt:i4>13</vt:i4>
      </vt:variant>
    </vt:vector>
  </HeadingPairs>
  <TitlesOfParts>
    <vt:vector size="20" baseType="lpstr">
      <vt:lpstr>A. SKUPNA_REKAPITULACIJA</vt:lpstr>
      <vt:lpstr>Splošne opombe</vt:lpstr>
      <vt:lpstr>GO_rekapitulacija</vt:lpstr>
      <vt:lpstr>A. GRADBENA DELA</vt:lpstr>
      <vt:lpstr>B. OBRTNA DELA</vt:lpstr>
      <vt:lpstr>C. ELEKTRO INŠTALACIJE</vt:lpstr>
      <vt:lpstr>D. STROJNE INŠTALACIJE</vt:lpstr>
      <vt:lpstr>'A. GRADBENA DELA'!Področje_tiskanja</vt:lpstr>
      <vt:lpstr>'A. SKUPNA_REKAPITULACIJA'!Področje_tiskanja</vt:lpstr>
      <vt:lpstr>'B. OBRTNA DELA'!Področje_tiskanja</vt:lpstr>
      <vt:lpstr>'C. ELEKTRO INŠTALACIJE'!Področje_tiskanja</vt:lpstr>
      <vt:lpstr>GO_rekapitulacija!Področje_tiskanja</vt:lpstr>
      <vt:lpstr>'Splošne opombe'!Področje_tiskanja</vt:lpstr>
      <vt:lpstr>'A. GRADBENA DELA'!Tiskanje_naslovov</vt:lpstr>
      <vt:lpstr>'A. SKUPNA_REKAPITULACIJA'!Tiskanje_naslovov</vt:lpstr>
      <vt:lpstr>'B. OBRTNA DELA'!Tiskanje_naslovov</vt:lpstr>
      <vt:lpstr>'C. ELEKTRO INŠTALACIJE'!Tiskanje_naslovov</vt:lpstr>
      <vt:lpstr>'D. STROJNE INŠTALACIJE'!Tiskanje_naslovov</vt:lpstr>
      <vt:lpstr>GO_rekapitulacija!Tiskanje_naslovov</vt:lpstr>
      <vt:lpstr>'Splošne opombe'!Tiskanje_naslovov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Katja SAMBOLEC</cp:lastModifiedBy>
  <cp:lastPrinted>2021-05-14T12:12:13Z</cp:lastPrinted>
  <dcterms:created xsi:type="dcterms:W3CDTF">2020-03-04T20:57:02Z</dcterms:created>
  <dcterms:modified xsi:type="dcterms:W3CDTF">2021-05-14T12:15:03Z</dcterms:modified>
</cp:coreProperties>
</file>